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mants.jirgensons\Desktop\"/>
    </mc:Choice>
  </mc:AlternateContent>
  <bookViews>
    <workbookView xWindow="0" yWindow="0" windowWidth="28800" windowHeight="12435" activeTab="2"/>
  </bookViews>
  <sheets>
    <sheet name="Ceļu saraksts " sheetId="1" r:id="rId1"/>
    <sheet name="Ielu saraksts " sheetId="2" r:id="rId2"/>
    <sheet name="sadalījum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5" i="3" l="1"/>
  <c r="H165" i="3"/>
  <c r="F52" i="3"/>
  <c r="H158" i="3" l="1"/>
  <c r="H157" i="3"/>
  <c r="G158" i="3"/>
  <c r="G157" i="3"/>
  <c r="F158" i="3"/>
  <c r="F157" i="3"/>
  <c r="H149" i="3"/>
  <c r="H148" i="3"/>
  <c r="G149" i="3"/>
  <c r="G148" i="3"/>
  <c r="G150" i="3" s="1"/>
  <c r="F149" i="3"/>
  <c r="F148" i="3"/>
  <c r="H139" i="3"/>
  <c r="H138" i="3"/>
  <c r="G139" i="3"/>
  <c r="G138" i="3"/>
  <c r="F139" i="3"/>
  <c r="F138" i="3"/>
  <c r="H123" i="3"/>
  <c r="H122" i="3"/>
  <c r="G123" i="3"/>
  <c r="G122" i="3"/>
  <c r="F123" i="3"/>
  <c r="F122" i="3"/>
  <c r="H114" i="3"/>
  <c r="H113" i="3"/>
  <c r="G114" i="3"/>
  <c r="G113" i="3"/>
  <c r="F114" i="3"/>
  <c r="F113" i="3"/>
  <c r="H105" i="3"/>
  <c r="H104" i="3"/>
  <c r="G105" i="3"/>
  <c r="G104" i="3"/>
  <c r="F105" i="3"/>
  <c r="F104" i="3"/>
  <c r="H96" i="3"/>
  <c r="H95" i="3"/>
  <c r="G96" i="3"/>
  <c r="G95" i="3"/>
  <c r="F96" i="3"/>
  <c r="F95" i="3"/>
  <c r="H85" i="3"/>
  <c r="H84" i="3"/>
  <c r="G85" i="3"/>
  <c r="G84" i="3"/>
  <c r="F85" i="3"/>
  <c r="F84" i="3"/>
  <c r="H76" i="3"/>
  <c r="H75" i="3"/>
  <c r="G76" i="3"/>
  <c r="G75" i="3"/>
  <c r="F76" i="3"/>
  <c r="F75" i="3"/>
  <c r="H67" i="3"/>
  <c r="H66" i="3"/>
  <c r="G67" i="3"/>
  <c r="G66" i="3"/>
  <c r="F67" i="3"/>
  <c r="F66" i="3"/>
  <c r="H58" i="3"/>
  <c r="H57" i="3"/>
  <c r="G58" i="3"/>
  <c r="G57" i="3"/>
  <c r="F58" i="3"/>
  <c r="F57" i="3"/>
  <c r="H49" i="3"/>
  <c r="H48" i="3"/>
  <c r="G49" i="3"/>
  <c r="F49" i="3"/>
  <c r="G48" i="3"/>
  <c r="F48" i="3"/>
  <c r="D159" i="3"/>
  <c r="C159" i="3"/>
  <c r="B159" i="3"/>
  <c r="D150" i="3"/>
  <c r="C150" i="3"/>
  <c r="B150" i="3"/>
  <c r="D140" i="3"/>
  <c r="C140" i="3"/>
  <c r="B140" i="3"/>
  <c r="B77" i="3"/>
  <c r="D77" i="3"/>
  <c r="D86" i="3"/>
  <c r="B86" i="3"/>
  <c r="D124" i="3"/>
  <c r="C124" i="3"/>
  <c r="B124" i="3"/>
  <c r="D115" i="3"/>
  <c r="C115" i="3"/>
  <c r="B115" i="3"/>
  <c r="D106" i="3"/>
  <c r="C106" i="3"/>
  <c r="B106" i="3"/>
  <c r="D97" i="3"/>
  <c r="C97" i="3"/>
  <c r="B97" i="3"/>
  <c r="C86" i="3"/>
  <c r="C77" i="3"/>
  <c r="D68" i="3"/>
  <c r="C68" i="3"/>
  <c r="B68" i="3"/>
  <c r="D59" i="3"/>
  <c r="C59" i="3"/>
  <c r="B59" i="3"/>
  <c r="D50" i="3"/>
  <c r="C50" i="3"/>
  <c r="B50" i="3"/>
  <c r="D38" i="3"/>
  <c r="C38" i="3"/>
  <c r="B38" i="3"/>
  <c r="H37" i="3"/>
  <c r="G37" i="3"/>
  <c r="F37" i="3"/>
  <c r="H36" i="3"/>
  <c r="G36" i="3"/>
  <c r="F36" i="3"/>
  <c r="D29" i="3"/>
  <c r="C29" i="3"/>
  <c r="B29" i="3"/>
  <c r="H28" i="3"/>
  <c r="G28" i="3"/>
  <c r="F28" i="3"/>
  <c r="H27" i="3"/>
  <c r="G27" i="3"/>
  <c r="F27" i="3"/>
  <c r="D20" i="3"/>
  <c r="C20" i="3"/>
  <c r="B20" i="3"/>
  <c r="H19" i="3"/>
  <c r="G19" i="3"/>
  <c r="F19" i="3"/>
  <c r="H18" i="3"/>
  <c r="G18" i="3"/>
  <c r="F18" i="3"/>
  <c r="D11" i="3"/>
  <c r="C11" i="3"/>
  <c r="B11" i="3"/>
  <c r="H10" i="3"/>
  <c r="G10" i="3"/>
  <c r="F10" i="3"/>
  <c r="F11" i="3" s="1"/>
  <c r="H9" i="3"/>
  <c r="G9" i="3"/>
  <c r="F9" i="3"/>
  <c r="H150" i="3" l="1"/>
  <c r="F150" i="3"/>
  <c r="F152" i="3"/>
  <c r="H50" i="3"/>
  <c r="G38" i="3"/>
  <c r="G59" i="3"/>
  <c r="G140" i="3"/>
  <c r="H38" i="3"/>
  <c r="H77" i="3"/>
  <c r="B117" i="3"/>
  <c r="F59" i="3"/>
  <c r="F50" i="3"/>
  <c r="H140" i="3"/>
  <c r="H159" i="3"/>
  <c r="B22" i="3"/>
  <c r="B40" i="3"/>
  <c r="B61" i="3"/>
  <c r="B161" i="3"/>
  <c r="B88" i="3"/>
  <c r="B13" i="3"/>
  <c r="F29" i="3"/>
  <c r="F31" i="3" s="1"/>
  <c r="F38" i="3"/>
  <c r="B52" i="3"/>
  <c r="B70" i="3"/>
  <c r="F77" i="3"/>
  <c r="H59" i="3"/>
  <c r="B152" i="3"/>
  <c r="F159" i="3"/>
  <c r="G77" i="3"/>
  <c r="G50" i="3"/>
  <c r="G159" i="3"/>
  <c r="G11" i="3"/>
  <c r="H11" i="3"/>
  <c r="H68" i="3"/>
  <c r="F140" i="3"/>
  <c r="B142" i="3"/>
  <c r="B99" i="3"/>
  <c r="B126" i="3"/>
  <c r="B108" i="3"/>
  <c r="B79" i="3"/>
  <c r="F68" i="3"/>
  <c r="G68" i="3"/>
  <c r="B31" i="3"/>
  <c r="H29" i="3"/>
  <c r="G29" i="3"/>
  <c r="H20" i="3"/>
  <c r="G20" i="3"/>
  <c r="F20" i="3"/>
  <c r="F165" i="3" l="1"/>
  <c r="F166" i="3" s="1"/>
  <c r="F40" i="3"/>
  <c r="F161" i="3"/>
  <c r="F142" i="3"/>
  <c r="F61" i="3"/>
  <c r="F86" i="3"/>
  <c r="G86" i="3"/>
  <c r="H86" i="3"/>
  <c r="F13" i="3"/>
  <c r="H97" i="3"/>
  <c r="F79" i="3"/>
  <c r="F22" i="3"/>
  <c r="F97" i="3"/>
  <c r="F70" i="3"/>
  <c r="P192" i="2"/>
  <c r="P191" i="2"/>
  <c r="P190" i="2"/>
  <c r="P189" i="2"/>
  <c r="O192" i="2"/>
  <c r="O191" i="2"/>
  <c r="O190" i="2"/>
  <c r="O189" i="2"/>
  <c r="G97" i="3" l="1"/>
  <c r="F99" i="3" s="1"/>
  <c r="F88" i="3"/>
  <c r="G115" i="3"/>
  <c r="F115" i="3"/>
  <c r="N192" i="2"/>
  <c r="N191" i="2"/>
  <c r="N190" i="2"/>
  <c r="N189" i="2"/>
  <c r="Q189" i="2"/>
  <c r="Q190" i="2"/>
  <c r="Q191" i="2"/>
  <c r="Q192" i="2"/>
  <c r="M192" i="2"/>
  <c r="M191" i="2"/>
  <c r="M190" i="2"/>
  <c r="M189" i="2"/>
  <c r="L192" i="2"/>
  <c r="L191" i="2"/>
  <c r="L190" i="2"/>
  <c r="L189" i="2"/>
  <c r="I179" i="1"/>
  <c r="I178" i="1"/>
  <c r="I177" i="1"/>
  <c r="I176" i="1"/>
  <c r="H115" i="3" l="1"/>
  <c r="G124" i="3"/>
  <c r="F117" i="3"/>
  <c r="G106" i="3"/>
  <c r="F106" i="3"/>
  <c r="H106" i="3"/>
  <c r="H124" i="3"/>
  <c r="H192" i="2"/>
  <c r="H191" i="2"/>
  <c r="H190" i="2"/>
  <c r="H189" i="2"/>
  <c r="F108" i="3" l="1"/>
  <c r="F124" i="3"/>
  <c r="F126" i="3" s="1"/>
  <c r="I192" i="2"/>
  <c r="I191" i="2"/>
  <c r="I190" i="2"/>
  <c r="I189" i="2"/>
  <c r="G192" i="2"/>
  <c r="G191" i="2"/>
  <c r="G190" i="2"/>
  <c r="G189" i="2"/>
  <c r="F192" i="2"/>
  <c r="F191" i="2"/>
  <c r="F190" i="2"/>
  <c r="F189" i="2"/>
  <c r="G179" i="1"/>
  <c r="G178" i="1"/>
  <c r="G177" i="1"/>
  <c r="G176" i="1"/>
  <c r="H179" i="1"/>
  <c r="H178" i="1"/>
  <c r="H177" i="1"/>
  <c r="H176" i="1"/>
  <c r="K192" i="2"/>
  <c r="K191" i="2"/>
  <c r="K190" i="2"/>
  <c r="K189" i="2"/>
  <c r="E24" i="2" l="1"/>
  <c r="E89" i="2"/>
  <c r="E74" i="2"/>
  <c r="E79" i="2"/>
  <c r="E64" i="2"/>
  <c r="E51" i="2"/>
  <c r="E90" i="2"/>
  <c r="E62" i="2"/>
  <c r="E25" i="2"/>
  <c r="E55" i="2"/>
  <c r="E4" i="2"/>
  <c r="E113" i="2"/>
  <c r="F90" i="1"/>
  <c r="F41" i="1"/>
  <c r="F42" i="1"/>
  <c r="F44" i="1"/>
  <c r="F10" i="1"/>
  <c r="F6" i="1"/>
  <c r="R189" i="2" l="1"/>
  <c r="R190" i="2"/>
  <c r="R191" i="2"/>
  <c r="R192" i="2"/>
  <c r="J192" i="2" l="1"/>
  <c r="J191" i="2"/>
  <c r="J190" i="2"/>
  <c r="J189" i="2"/>
  <c r="J179" i="1" l="1"/>
  <c r="J178" i="1"/>
  <c r="J177" i="1"/>
  <c r="J176" i="1"/>
  <c r="E192" i="2" l="1"/>
  <c r="E191" i="2"/>
  <c r="E190" i="2"/>
  <c r="E189" i="2"/>
  <c r="F179" i="1" l="1"/>
  <c r="F177" i="1"/>
  <c r="C189" i="2" l="1"/>
  <c r="D176" i="1"/>
  <c r="F176" i="1"/>
  <c r="F178" i="1"/>
</calcChain>
</file>

<file path=xl/sharedStrings.xml><?xml version="1.0" encoding="utf-8"?>
<sst xmlns="http://schemas.openxmlformats.org/spreadsheetml/2006/main" count="786" uniqueCount="585">
  <si>
    <t>Veikto darbu nosaukums</t>
  </si>
  <si>
    <t xml:space="preserve">Ceļa nosaukums </t>
  </si>
  <si>
    <t>Datums</t>
  </si>
  <si>
    <t>Teritorija</t>
  </si>
  <si>
    <t>Nr.</t>
  </si>
  <si>
    <t>Nosaukums</t>
  </si>
  <si>
    <t>Garums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</si>
  <si>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</si>
  <si>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</si>
  <si>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</si>
  <si>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</si>
  <si>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</si>
  <si>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</si>
  <si>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</si>
  <si>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</si>
  <si>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</si>
  <si>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</si>
  <si>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</si>
  <si>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</si>
  <si>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</si>
  <si>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</si>
  <si>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</si>
  <si>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</si>
  <si>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</si>
  <si>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</si>
  <si>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</si>
  <si>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</si>
  <si>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</si>
  <si>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</si>
  <si>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</si>
  <si>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</si>
  <si>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</si>
  <si>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</si>
  <si>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</si>
  <si>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</si>
  <si>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</si>
  <si>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</si>
  <si>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</si>
  <si>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</si>
  <si>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</si>
  <si>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</si>
  <si>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</si>
  <si>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</si>
  <si>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</si>
  <si>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</si>
  <si>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</si>
  <si>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</si>
  <si>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</si>
  <si>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</si>
  <si>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</si>
  <si>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</si>
  <si>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Braslas -Fabrikas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</si>
  <si>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</si>
  <si>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</si>
  <si>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</si>
  <si>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</si>
  <si>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</si>
  <si>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</si>
  <si>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</si>
  <si>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</si>
  <si>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</si>
  <si>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</si>
  <si>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</si>
  <si>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</si>
  <si>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</si>
  <si>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</si>
  <si>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</si>
  <si>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</si>
  <si>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</si>
  <si>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</si>
  <si>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</si>
  <si>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</si>
  <si>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</si>
  <si>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</si>
  <si>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</si>
  <si>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</si>
  <si>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</si>
  <si>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</si>
  <si>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</si>
  <si>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</si>
  <si>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</si>
  <si>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</si>
  <si>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</si>
  <si>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</si>
  <si>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</si>
  <si>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</si>
  <si>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</si>
  <si>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</si>
  <si>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</si>
  <si>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</si>
  <si>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</si>
  <si>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</si>
  <si>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</si>
  <si>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</si>
  <si>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</si>
  <si>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</si>
  <si>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</si>
  <si>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</si>
  <si>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</si>
  <si>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</si>
  <si>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</si>
  <si>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</si>
  <si>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</si>
  <si>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</si>
  <si>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</si>
  <si>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</si>
  <si>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</si>
  <si>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</si>
  <si>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</si>
  <si>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</si>
  <si>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</si>
  <si>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</si>
  <si>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</si>
  <si>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</si>
  <si>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</si>
  <si>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</si>
  <si>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</si>
  <si>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</si>
  <si>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</si>
  <si>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</si>
  <si>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</si>
  <si>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</si>
  <si>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</si>
  <si>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</si>
  <si>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</si>
  <si>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</si>
  <si>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</si>
  <si>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</si>
  <si>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</si>
  <si>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</si>
  <si>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</si>
  <si>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</si>
  <si>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</si>
  <si>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</si>
  <si>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</si>
  <si>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</si>
  <si>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</si>
  <si>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</si>
  <si>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</si>
  <si>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</si>
  <si>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</si>
  <si>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</si>
  <si>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</si>
  <si>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</si>
  <si>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</si>
  <si>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</si>
  <si>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</si>
  <si>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</si>
  <si>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</si>
  <si>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</si>
  <si>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</si>
  <si>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</si>
  <si>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</si>
  <si>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</si>
  <si>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</si>
  <si>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</si>
  <si>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</si>
  <si>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</si>
  <si>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</si>
  <si>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</si>
  <si>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</si>
  <si>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</si>
  <si>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</si>
  <si>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</si>
  <si>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</si>
  <si>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</si>
  <si>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</si>
  <si>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</si>
  <si>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</si>
  <si>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</si>
  <si>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</si>
  <si>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</si>
  <si>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</si>
  <si>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</si>
  <si>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</si>
  <si>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</si>
  <si>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</si>
  <si>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</si>
  <si>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</si>
  <si>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</si>
  <si>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</si>
  <si>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</si>
  <si>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</si>
  <si>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</si>
  <si>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</si>
  <si>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</si>
  <si>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</si>
  <si>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</si>
  <si>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</si>
  <si>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</si>
  <si>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</si>
  <si>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</si>
  <si>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</si>
  <si>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</si>
  <si>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</si>
  <si>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</si>
  <si>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</si>
  <si>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</si>
  <si>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</si>
  <si>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</si>
  <si>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</si>
  <si>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</si>
  <si>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</si>
  <si>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</si>
  <si>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</si>
  <si>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</si>
  <si>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</si>
  <si>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</si>
  <si>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</si>
  <si>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</si>
  <si>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</si>
  <si>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</si>
  <si>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</si>
  <si>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</si>
  <si>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</si>
  <si>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</si>
  <si>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</si>
  <si>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</si>
  <si>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</si>
  <si>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</si>
  <si>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</si>
  <si>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</si>
  <si>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</si>
  <si>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</si>
  <si>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</si>
  <si>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</si>
  <si>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</si>
  <si>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</si>
  <si>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</si>
  <si>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</si>
  <si>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</si>
  <si>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</si>
  <si>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</si>
  <si>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</si>
  <si>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</si>
  <si>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</si>
  <si>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</si>
  <si>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</si>
  <si>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</si>
  <si>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</si>
  <si>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</si>
  <si>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</si>
  <si>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</si>
  <si>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</si>
  <si>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</si>
  <si>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</si>
  <si>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</si>
  <si>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</si>
  <si>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</si>
  <si>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</si>
  <si>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</si>
  <si>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</si>
  <si>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</si>
  <si>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</si>
  <si>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</si>
  <si>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</si>
  <si>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</si>
  <si>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</si>
  <si>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</si>
  <si>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</si>
  <si>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</si>
  <si>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</si>
  <si>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</si>
  <si>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</si>
  <si>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</si>
  <si>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</si>
  <si>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</si>
  <si>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</si>
  <si>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</si>
  <si>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</si>
  <si>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</si>
  <si>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</si>
  <si>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</si>
  <si>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</si>
  <si>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</si>
  <si>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</si>
  <si>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</si>
  <si>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</si>
  <si>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</si>
  <si>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</si>
  <si>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</si>
  <si>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</si>
  <si>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</si>
  <si>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</si>
  <si>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</si>
  <si>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</si>
  <si>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</si>
  <si>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</si>
  <si>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</si>
  <si>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</si>
  <si>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</si>
  <si>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</si>
  <si>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</si>
  <si>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</si>
  <si>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</si>
  <si>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</si>
  <si>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</si>
  <si>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</si>
  <si>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</si>
  <si>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</si>
  <si>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</si>
  <si>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</si>
  <si>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</si>
  <si>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</si>
  <si>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</si>
  <si>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</si>
  <si>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</si>
  <si>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</si>
  <si>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</si>
  <si>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</si>
  <si>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</si>
  <si>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</si>
  <si>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</si>
  <si>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</si>
  <si>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</si>
  <si>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</si>
  <si>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</si>
  <si>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</si>
  <si>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</si>
  <si>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</si>
  <si>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</si>
  <si>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</si>
  <si>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</si>
  <si>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</si>
  <si>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</si>
  <si>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</si>
  <si>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</si>
  <si>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</si>
  <si>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</si>
  <si>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</si>
  <si>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</si>
  <si>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</si>
  <si>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</si>
  <si>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</si>
  <si>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</si>
  <si>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</si>
  <si>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</si>
  <si>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</si>
  <si>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</si>
  <si>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</si>
  <si>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</si>
  <si>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</si>
  <si>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</si>
  <si>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</si>
  <si>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</si>
  <si>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</si>
  <si>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</si>
  <si>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</si>
  <si>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</si>
  <si>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Sal.</t>
  </si>
  <si>
    <t>Ain.</t>
  </si>
  <si>
    <t>Liep.</t>
  </si>
  <si>
    <t>Ielu nosaukums</t>
  </si>
  <si>
    <t>Ciems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</si>
  <si>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</si>
  <si>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</si>
  <si>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</si>
  <si>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</si>
  <si>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</si>
  <si>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</si>
  <si>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</si>
  <si>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</si>
  <si>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</si>
  <si>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</si>
  <si>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</si>
  <si>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</si>
  <si>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</si>
  <si>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</si>
  <si>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</si>
  <si>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</si>
  <si>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</si>
  <si>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</si>
  <si>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</si>
  <si>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</si>
  <si>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</si>
  <si>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</si>
  <si>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</si>
  <si>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 xml:space="preserve"> 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</si>
  <si>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</si>
  <si>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</si>
  <si>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</si>
  <si>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</si>
  <si>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</si>
  <si>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</si>
  <si>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</si>
  <si>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</si>
  <si>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</si>
  <si>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</si>
  <si>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</si>
  <si>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</si>
  <si>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</si>
  <si>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</si>
  <si>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</si>
  <si>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</si>
  <si>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</si>
  <si>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</si>
  <si>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</si>
  <si>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</si>
  <si>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</si>
  <si>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</si>
  <si>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</si>
  <si>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</si>
  <si>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</si>
  <si>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</si>
  <si>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</si>
  <si>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</si>
  <si>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</si>
  <si>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</si>
  <si>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</si>
  <si>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</si>
  <si>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</si>
  <si>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</si>
  <si>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</si>
  <si>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</si>
  <si>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</si>
  <si>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</si>
  <si>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</si>
  <si>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</si>
  <si>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</si>
  <si>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</si>
  <si>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</si>
  <si>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</si>
  <si>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</si>
  <si>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</si>
  <si>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</si>
  <si>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</si>
  <si>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</si>
  <si>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</si>
  <si>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</si>
  <si>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</si>
  <si>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</si>
  <si>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</si>
  <si>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</si>
  <si>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</si>
  <si>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</si>
  <si>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</si>
  <si>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</si>
  <si>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</si>
  <si>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</si>
  <si>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</si>
  <si>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</si>
  <si>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</si>
  <si>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</si>
  <si>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</si>
  <si>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</si>
  <si>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</si>
  <si>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</si>
  <si>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</si>
  <si>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</si>
  <si>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</si>
  <si>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</si>
  <si>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</si>
  <si>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</si>
  <si>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</si>
  <si>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</si>
  <si>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</si>
  <si>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</si>
  <si>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</si>
  <si>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</si>
  <si>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</si>
  <si>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</si>
  <si>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</si>
  <si>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</si>
  <si>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</si>
  <si>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</si>
  <si>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</si>
  <si>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</si>
  <si>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</si>
  <si>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</si>
  <si>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</si>
  <si>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</si>
  <si>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</si>
  <si>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</si>
  <si>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</si>
  <si>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</si>
  <si>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</si>
  <si>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</si>
  <si>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</si>
  <si>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</si>
  <si>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</si>
  <si>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</si>
  <si>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</si>
  <si>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</si>
  <si>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</si>
  <si>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</si>
  <si>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</si>
  <si>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</si>
  <si>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</si>
  <si>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</si>
  <si>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</si>
  <si>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</si>
  <si>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</si>
  <si>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</si>
  <si>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</si>
  <si>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</si>
  <si>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</si>
  <si>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</si>
  <si>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</si>
  <si>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</si>
  <si>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</si>
  <si>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</si>
  <si>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</si>
  <si>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</si>
  <si>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</si>
  <si>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</si>
  <si>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</si>
  <si>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</si>
  <si>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</si>
  <si>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</si>
  <si>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</si>
  <si>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</si>
  <si>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</si>
  <si>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</si>
  <si>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</si>
  <si>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</si>
  <si>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</si>
  <si>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</si>
  <si>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</si>
  <si>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</si>
  <si>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</si>
  <si>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</si>
  <si>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</si>
  <si>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</si>
  <si>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</si>
  <si>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</si>
  <si>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</si>
  <si>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</si>
  <si>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</si>
  <si>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</si>
  <si>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</si>
  <si>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</si>
  <si>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km</t>
  </si>
  <si>
    <t>Seņču</t>
  </si>
  <si>
    <t>Grants, šķembu un uzlabotas grunts segumu  nošļūkšana</t>
  </si>
  <si>
    <t xml:space="preserve">Iesēdumu un bedru labošana grants, šķembu segumos un uzlabotas grunts ceļos izmantojot pašvaldības materiālu </t>
  </si>
  <si>
    <t>m3</t>
  </si>
  <si>
    <t>Bojāto plastmasas caurteku posmu nomaiņa vai jaunas caurtekas izbūve</t>
  </si>
  <si>
    <t>m</t>
  </si>
  <si>
    <t>d=400</t>
  </si>
  <si>
    <t>d=300</t>
  </si>
  <si>
    <t xml:space="preserve">Iesēdumu un bedru labošana grants, šķembu segumos un uzlabotas grunts ceļos izmantojot uzņēmēja materiālu </t>
  </si>
  <si>
    <t>Ceļa sāngrāvju tīrīšana ar ekskavatoru, iekraujot grunti transportā un aizvedot uz atbērtni</t>
  </si>
  <si>
    <t>Nomaļu grunts uzaugumu noņemšana, grunti iekraujot transportā un aizvedot atbērtnē</t>
  </si>
  <si>
    <t>Ceļa sāngrāvju tīrīšana ar ekskavatoru, izmetot grunti atbērtnē</t>
  </si>
  <si>
    <t>ha</t>
  </si>
  <si>
    <t>Krūmu atvašu pļaušana ar mehānisku rokas krūmu griezēju</t>
  </si>
  <si>
    <t>Universālais ekskavatora - iekrāvēja stundas izmaksa nestandarta darbiem autoceļu tīklā</t>
  </si>
  <si>
    <t>st.</t>
  </si>
  <si>
    <t>m2</t>
  </si>
  <si>
    <t>Sāngrāvju nogāžu un teknes nostiprināšana ar akmens materiāliem</t>
  </si>
  <si>
    <t>Atsevišķa koka novākšana</t>
  </si>
  <si>
    <t>koks</t>
  </si>
  <si>
    <t>Celma izraušana vai nofrēzēšana</t>
  </si>
  <si>
    <t>celms</t>
  </si>
  <si>
    <t>Lietus ūdens uztvērējakas jeb gūlijas ar nosēddaļu izbūve</t>
  </si>
  <si>
    <t>sk.</t>
  </si>
  <si>
    <t>Bedrīšu aizpildīšana ar šķembām un bitumena emulsiju izmantojot nepilno tehnoloģiju</t>
  </si>
  <si>
    <t>Salacgrīvas tilta uzturēšana, Dzelzs tilta uzturēšana Ainažu pagastā un Slūžu uzturēšana Liepupē</t>
  </si>
  <si>
    <t>Izcenojums</t>
  </si>
  <si>
    <t>ielas mēn:</t>
  </si>
  <si>
    <t>ceļi mēn:</t>
  </si>
  <si>
    <t>Kopā pa teritorijām:</t>
  </si>
  <si>
    <t>Pavisam KOPĀ:</t>
  </si>
  <si>
    <t>ielas km:</t>
  </si>
  <si>
    <t>ceļi km:</t>
  </si>
  <si>
    <t>Kopā  pa teritorijām:</t>
  </si>
  <si>
    <t>ielas m2</t>
  </si>
  <si>
    <t>ceļi m2</t>
  </si>
  <si>
    <t>Iesēdumu un bedru labošana grants, šķembu segumos un uzlabotas grunts ceļos izmantojot pašvaldības materiālu</t>
  </si>
  <si>
    <t>ielas m3</t>
  </si>
  <si>
    <t>ceļi m3</t>
  </si>
  <si>
    <t>Iesēdumu un bedru labošana grants, šķembu segumos un uzlabotas grunts ceļos izmantojot uzņēmēja materiālu</t>
  </si>
  <si>
    <t>Bojāto plastmasas caurteku posmu nomaiņa vai jaunas caurtekas izbūve d=400</t>
  </si>
  <si>
    <t>Bojāto plastmasas caurteku posmu nomaiņa vai jaunas caurtekas izbūve d=300</t>
  </si>
  <si>
    <t>ielas m</t>
  </si>
  <si>
    <t>ceļi m</t>
  </si>
  <si>
    <t>ielas gab</t>
  </si>
  <si>
    <t>ceļi gab</t>
  </si>
  <si>
    <t>ceļi ha</t>
  </si>
  <si>
    <t>ielas ha</t>
  </si>
  <si>
    <t>ielas m2:</t>
  </si>
  <si>
    <t>ceļi m2:</t>
  </si>
  <si>
    <t>Summa</t>
  </si>
  <si>
    <t>Kopā</t>
  </si>
  <si>
    <t>2016. gada augusts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</si>
</sst>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9" formatCode="_-* #,##0.00_-;\-* #,##0.00_-;_-* &quot;-&quot;??_-;_-@_-"/>
    <numFmt numFmtId="171" formatCode="0.0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169" fontId="1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1"/>
    <xf numFmtId="0" fontId="1" fillId="0" borderId="0" xfId="1" applyBorder="1"/>
    <xf numFmtId="0" fontId="4" fillId="0" borderId="0" xfId="1" applyFont="1" applyBorder="1"/>
    <xf numFmtId="0" fontId="4" fillId="0" borderId="0" xfId="1" applyFont="1"/>
    <xf numFmtId="0" fontId="6" fillId="0" borderId="0" xfId="1" applyFont="1" applyFill="1" applyBorder="1"/>
    <xf numFmtId="0" fontId="2" fillId="0" borderId="0" xfId="1" applyFont="1" applyFill="1"/>
    <xf numFmtId="0" fontId="1" fillId="0" borderId="0" xfId="1" applyFill="1" applyBorder="1"/>
    <xf numFmtId="4" fontId="4" fillId="0" borderId="0" xfId="1" applyNumberFormat="1" applyFont="1" applyBorder="1"/>
    <xf numFmtId="43" fontId="4" fillId="0" borderId="0" xfId="1" applyNumberFormat="1" applyFont="1"/>
    <xf numFmtId="4" fontId="1" fillId="0" borderId="0" xfId="1" applyNumberFormat="1"/>
    <xf numFmtId="43" fontId="0" fillId="0" borderId="0" xfId="2" applyFont="1"/>
    <xf numFmtId="16" fontId="1" fillId="0" borderId="0" xfId="1" applyNumberFormat="1" applyAlignment="1">
      <alignment wrapText="1"/>
    </xf>
    <xf numFmtId="0" fontId="1" fillId="0" borderId="0" xfId="1" applyBorder="1" applyAlignment="1">
      <alignment horizontal="center"/>
    </xf>
    <xf numFmtId="4" fontId="1" fillId="0" borderId="0" xfId="1" applyNumberFormat="1" applyBorder="1" applyAlignment="1">
      <alignment horizontal="center"/>
    </xf>
    <xf numFmtId="4" fontId="1" fillId="0" borderId="0" xfId="1" applyNumberFormat="1" applyFill="1" applyBorder="1" applyAlignment="1">
      <alignment horizontal="center"/>
    </xf>
    <xf numFmtId="0" fontId="1" fillId="0" borderId="0" xfId="1" applyFill="1"/>
    <xf numFmtId="2" fontId="1" fillId="0" borderId="0" xfId="1" applyNumberFormat="1" applyBorder="1"/>
    <xf numFmtId="2" fontId="1" fillId="0" borderId="14" xfId="1" applyNumberFormat="1" applyFill="1" applyBorder="1"/>
    <xf numFmtId="2" fontId="1" fillId="0" borderId="15" xfId="1" applyNumberForma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0" fontId="1" fillId="0" borderId="13" xfId="1" applyBorder="1" applyAlignment="1">
      <alignment horizontal="center" wrapText="1"/>
    </xf>
    <xf numFmtId="0" fontId="1" fillId="0" borderId="3" xfId="1" applyBorder="1" applyAlignment="1">
      <alignment vertical="center" wrapText="1"/>
    </xf>
    <xf numFmtId="4" fontId="2" fillId="0" borderId="0" xfId="1" applyNumberFormat="1" applyFont="1" applyBorder="1" applyAlignment="1">
      <alignment horizontal="center"/>
    </xf>
    <xf numFmtId="0" fontId="0" fillId="0" borderId="0" xfId="1" applyFont="1" applyBorder="1"/>
    <xf numFmtId="14" fontId="1" fillId="0" borderId="13" xfId="1" applyNumberFormat="1" applyBorder="1" applyAlignment="1">
      <alignment horizontal="center" wrapText="1"/>
    </xf>
    <xf numFmtId="4" fontId="10" fillId="0" borderId="0" xfId="1" applyNumberFormat="1" applyFont="1" applyBorder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14" fontId="1" fillId="0" borderId="22" xfId="1" applyNumberFormat="1" applyBorder="1" applyAlignment="1">
      <alignment horizontal="center" wrapText="1"/>
    </xf>
    <xf numFmtId="0" fontId="1" fillId="0" borderId="23" xfId="1" applyFill="1" applyBorder="1"/>
    <xf numFmtId="0" fontId="1" fillId="0" borderId="24" xfId="1" applyFill="1" applyBorder="1" applyAlignment="1">
      <alignment horizontal="right"/>
    </xf>
    <xf numFmtId="4" fontId="1" fillId="0" borderId="25" xfId="1" applyNumberFormat="1" applyFill="1" applyBorder="1" applyAlignment="1">
      <alignment horizontal="center"/>
    </xf>
    <xf numFmtId="4" fontId="1" fillId="0" borderId="18" xfId="1" applyNumberFormat="1" applyFill="1" applyBorder="1" applyAlignment="1">
      <alignment horizontal="center"/>
    </xf>
    <xf numFmtId="4" fontId="1" fillId="0" borderId="15" xfId="1" applyNumberFormat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6" xfId="1" applyFill="1" applyBorder="1" applyAlignment="1">
      <alignment horizontal="center" vertical="center" textRotation="90"/>
    </xf>
    <xf numFmtId="49" fontId="3" fillId="0" borderId="16" xfId="1" applyNumberFormat="1" applyFont="1" applyFill="1" applyBorder="1" applyAlignment="1">
      <alignment horizontal="left" wrapText="1"/>
    </xf>
    <xf numFmtId="2" fontId="3" fillId="0" borderId="16" xfId="1" applyNumberFormat="1" applyFont="1" applyFill="1" applyBorder="1" applyAlignment="1">
      <alignment horizontal="center"/>
    </xf>
    <xf numFmtId="2" fontId="5" fillId="0" borderId="16" xfId="1" applyNumberFormat="1" applyFont="1" applyFill="1" applyBorder="1" applyAlignment="1">
      <alignment horizontal="center"/>
    </xf>
    <xf numFmtId="0" fontId="5" fillId="0" borderId="16" xfId="1" applyFont="1" applyFill="1" applyBorder="1" applyAlignment="1">
      <alignment wrapText="1"/>
    </xf>
    <xf numFmtId="49" fontId="3" fillId="0" borderId="16" xfId="1" applyNumberFormat="1" applyFont="1" applyFill="1" applyBorder="1" applyAlignment="1">
      <alignment wrapText="1"/>
    </xf>
    <xf numFmtId="0" fontId="6" fillId="0" borderId="16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left" wrapText="1"/>
    </xf>
    <xf numFmtId="2" fontId="7" fillId="0" borderId="16" xfId="1" applyNumberFormat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 wrapText="1"/>
    </xf>
    <xf numFmtId="49" fontId="7" fillId="0" borderId="16" xfId="1" applyNumberFormat="1" applyFont="1" applyFill="1" applyBorder="1" applyAlignment="1">
      <alignment horizontal="center"/>
    </xf>
    <xf numFmtId="49" fontId="7" fillId="0" borderId="16" xfId="1" applyNumberFormat="1" applyFont="1" applyFill="1" applyBorder="1" applyAlignment="1">
      <alignment horizontal="left" wrapText="1"/>
    </xf>
    <xf numFmtId="0" fontId="3" fillId="0" borderId="16" xfId="1" applyFont="1" applyFill="1" applyBorder="1" applyAlignment="1">
      <alignment horizontal="left" wrapText="1"/>
    </xf>
    <xf numFmtId="49" fontId="5" fillId="0" borderId="16" xfId="1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left" wrapText="1"/>
    </xf>
    <xf numFmtId="2" fontId="8" fillId="0" borderId="16" xfId="1" applyNumberFormat="1" applyFont="1" applyFill="1" applyBorder="1" applyAlignment="1">
      <alignment horizontal="center"/>
    </xf>
    <xf numFmtId="49" fontId="5" fillId="0" borderId="16" xfId="1" applyNumberFormat="1" applyFont="1" applyFill="1" applyBorder="1" applyAlignment="1">
      <alignment horizontal="left" wrapText="1"/>
    </xf>
    <xf numFmtId="0" fontId="1" fillId="0" borderId="17" xfId="1" applyFill="1" applyBorder="1" applyAlignment="1">
      <alignment horizontal="center"/>
    </xf>
    <xf numFmtId="14" fontId="3" fillId="0" borderId="17" xfId="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14" fontId="7" fillId="0" borderId="17" xfId="1" applyNumberFormat="1" applyFont="1" applyFill="1" applyBorder="1" applyAlignment="1">
      <alignment horizontal="center"/>
    </xf>
    <xf numFmtId="0" fontId="7" fillId="0" borderId="17" xfId="1" applyNumberFormat="1" applyFont="1" applyFill="1" applyBorder="1" applyAlignment="1">
      <alignment horizontal="center"/>
    </xf>
    <xf numFmtId="0" fontId="10" fillId="0" borderId="26" xfId="1" applyFont="1" applyFill="1" applyBorder="1" applyAlignment="1">
      <alignment horizontal="center"/>
    </xf>
    <xf numFmtId="2" fontId="3" fillId="0" borderId="26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43" fontId="5" fillId="0" borderId="26" xfId="2" applyFont="1" applyFill="1" applyBorder="1" applyAlignment="1"/>
    <xf numFmtId="2" fontId="5" fillId="0" borderId="26" xfId="2" applyNumberFormat="1" applyFont="1" applyFill="1" applyBorder="1" applyAlignment="1">
      <alignment horizontal="center" vertical="center"/>
    </xf>
    <xf numFmtId="2" fontId="7" fillId="0" borderId="26" xfId="1" applyNumberFormat="1" applyFont="1" applyFill="1" applyBorder="1" applyAlignment="1">
      <alignment horizontal="center"/>
    </xf>
    <xf numFmtId="2" fontId="8" fillId="0" borderId="26" xfId="1" applyNumberFormat="1" applyFont="1" applyFill="1" applyBorder="1" applyAlignment="1">
      <alignment horizontal="center"/>
    </xf>
    <xf numFmtId="14" fontId="1" fillId="0" borderId="21" xfId="1" applyNumberFormat="1" applyBorder="1" applyAlignment="1">
      <alignment horizontal="center" wrapText="1"/>
    </xf>
    <xf numFmtId="0" fontId="10" fillId="0" borderId="27" xfId="1" applyFont="1" applyFill="1" applyBorder="1" applyAlignment="1">
      <alignment horizontal="center"/>
    </xf>
    <xf numFmtId="2" fontId="3" fillId="0" borderId="27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43" fontId="5" fillId="0" borderId="27" xfId="2" applyFont="1" applyFill="1" applyBorder="1" applyAlignment="1"/>
    <xf numFmtId="2" fontId="5" fillId="0" borderId="27" xfId="2" applyNumberFormat="1" applyFont="1" applyFill="1" applyBorder="1" applyAlignment="1">
      <alignment horizontal="center" vertical="center"/>
    </xf>
    <xf numFmtId="2" fontId="7" fillId="0" borderId="27" xfId="1" applyNumberFormat="1" applyFont="1" applyFill="1" applyBorder="1" applyAlignment="1">
      <alignment horizontal="center"/>
    </xf>
    <xf numFmtId="2" fontId="8" fillId="0" borderId="27" xfId="1" applyNumberFormat="1" applyFont="1" applyFill="1" applyBorder="1" applyAlignment="1">
      <alignment horizontal="center"/>
    </xf>
    <xf numFmtId="0" fontId="1" fillId="0" borderId="26" xfId="1" applyFill="1" applyBorder="1"/>
    <xf numFmtId="0" fontId="11" fillId="0" borderId="19" xfId="0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Fill="1" applyBorder="1" applyAlignment="1">
      <alignment horizontal="center"/>
    </xf>
    <xf numFmtId="0" fontId="1" fillId="0" borderId="32" xfId="1" applyFill="1" applyBorder="1" applyAlignment="1">
      <alignment horizontal="center"/>
    </xf>
    <xf numFmtId="0" fontId="10" fillId="0" borderId="22" xfId="1" applyFont="1" applyBorder="1" applyAlignment="1">
      <alignment horizontal="center"/>
    </xf>
    <xf numFmtId="49" fontId="7" fillId="0" borderId="16" xfId="1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wrapText="1"/>
    </xf>
    <xf numFmtId="0" fontId="1" fillId="0" borderId="16" xfId="1" applyFill="1" applyBorder="1" applyAlignment="1">
      <alignment horizontal="center" textRotation="45"/>
    </xf>
    <xf numFmtId="0" fontId="1" fillId="0" borderId="19" xfId="1" applyBorder="1" applyAlignment="1">
      <alignment vertical="center" wrapText="1"/>
    </xf>
    <xf numFmtId="4" fontId="7" fillId="0" borderId="17" xfId="1" applyNumberFormat="1" applyFont="1" applyFill="1" applyBorder="1" applyAlignment="1">
      <alignment horizontal="center"/>
    </xf>
    <xf numFmtId="4" fontId="8" fillId="0" borderId="17" xfId="1" applyNumberFormat="1" applyFont="1" applyFill="1" applyBorder="1" applyAlignment="1">
      <alignment horizontal="center"/>
    </xf>
    <xf numFmtId="2" fontId="3" fillId="0" borderId="17" xfId="1" applyNumberFormat="1" applyFont="1" applyFill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4" fontId="7" fillId="0" borderId="26" xfId="1" applyNumberFormat="1" applyFont="1" applyFill="1" applyBorder="1" applyAlignment="1">
      <alignment horizontal="center"/>
    </xf>
    <xf numFmtId="4" fontId="8" fillId="0" borderId="26" xfId="1" applyNumberFormat="1" applyFont="1" applyFill="1" applyBorder="1" applyAlignment="1">
      <alignment horizontal="center"/>
    </xf>
    <xf numFmtId="49" fontId="3" fillId="0" borderId="26" xfId="1" applyNumberFormat="1" applyFont="1" applyFill="1" applyBorder="1" applyAlignment="1">
      <alignment horizontal="center"/>
    </xf>
    <xf numFmtId="0" fontId="10" fillId="0" borderId="21" xfId="1" applyFont="1" applyBorder="1" applyAlignment="1">
      <alignment horizontal="center"/>
    </xf>
    <xf numFmtId="4" fontId="7" fillId="0" borderId="27" xfId="1" applyNumberFormat="1" applyFont="1" applyFill="1" applyBorder="1" applyAlignment="1">
      <alignment horizontal="center"/>
    </xf>
    <xf numFmtId="4" fontId="8" fillId="0" borderId="27" xfId="1" applyNumberFormat="1" applyFont="1" applyFill="1" applyBorder="1" applyAlignment="1">
      <alignment horizontal="center"/>
    </xf>
    <xf numFmtId="49" fontId="3" fillId="0" borderId="27" xfId="1" applyNumberFormat="1" applyFont="1" applyFill="1" applyBorder="1" applyAlignment="1">
      <alignment horizontal="center"/>
    </xf>
    <xf numFmtId="0" fontId="1" fillId="0" borderId="27" xfId="1" applyBorder="1"/>
    <xf numFmtId="0" fontId="1" fillId="0" borderId="26" xfId="1" applyBorder="1"/>
    <xf numFmtId="0" fontId="1" fillId="0" borderId="14" xfId="1" applyBorder="1"/>
    <xf numFmtId="0" fontId="1" fillId="0" borderId="22" xfId="1" applyFill="1" applyBorder="1" applyAlignment="1">
      <alignment horizontal="center"/>
    </xf>
    <xf numFmtId="14" fontId="7" fillId="0" borderId="26" xfId="1" applyNumberFormat="1" applyFont="1" applyFill="1" applyBorder="1" applyAlignment="1">
      <alignment horizontal="center"/>
    </xf>
    <xf numFmtId="0" fontId="7" fillId="0" borderId="26" xfId="1" applyNumberFormat="1" applyFont="1" applyFill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7" fontId="14" fillId="0" borderId="0" xfId="1" applyNumberFormat="1" applyFont="1" applyAlignment="1">
      <alignment horizontal="center" vertical="center"/>
    </xf>
    <xf numFmtId="0" fontId="17" fillId="0" borderId="18" xfId="1" applyFont="1" applyBorder="1" applyAlignment="1">
      <alignment horizontal="left" vertical="top" wrapText="1"/>
    </xf>
    <xf numFmtId="2" fontId="14" fillId="0" borderId="9" xfId="1" applyNumberFormat="1" applyFont="1" applyBorder="1" applyAlignment="1">
      <alignment horizontal="center"/>
    </xf>
    <xf numFmtId="2" fontId="14" fillId="0" borderId="1" xfId="1" applyNumberFormat="1" applyFont="1" applyBorder="1" applyAlignment="1">
      <alignment horizontal="center"/>
    </xf>
    <xf numFmtId="2" fontId="14" fillId="0" borderId="20" xfId="1" applyNumberFormat="1" applyFont="1" applyBorder="1" applyAlignment="1">
      <alignment horizontal="center"/>
    </xf>
    <xf numFmtId="2" fontId="18" fillId="0" borderId="42" xfId="1" applyNumberFormat="1" applyFont="1" applyBorder="1" applyAlignment="1">
      <alignment horizontal="center" vertical="center"/>
    </xf>
    <xf numFmtId="2" fontId="18" fillId="0" borderId="43" xfId="1" applyNumberFormat="1" applyFont="1" applyBorder="1" applyAlignment="1">
      <alignment horizontal="center" vertical="center"/>
    </xf>
    <xf numFmtId="2" fontId="18" fillId="0" borderId="52" xfId="1" applyNumberFormat="1" applyFont="1" applyBorder="1" applyAlignment="1">
      <alignment horizontal="center" vertical="center"/>
    </xf>
    <xf numFmtId="0" fontId="17" fillId="0" borderId="18" xfId="1" applyFont="1" applyFill="1" applyBorder="1" applyAlignment="1">
      <alignment horizontal="left" vertical="top" wrapText="1"/>
    </xf>
    <xf numFmtId="43" fontId="15" fillId="0" borderId="0" xfId="2" applyFont="1" applyAlignment="1">
      <alignment horizontal="left" vertical="center"/>
    </xf>
    <xf numFmtId="0" fontId="19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2" fontId="16" fillId="0" borderId="18" xfId="1" applyNumberFormat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7" fillId="0" borderId="2" xfId="1" applyFont="1" applyBorder="1"/>
    <xf numFmtId="0" fontId="14" fillId="0" borderId="3" xfId="1" applyFont="1" applyBorder="1" applyAlignment="1">
      <alignment horizontal="center"/>
    </xf>
    <xf numFmtId="0" fontId="14" fillId="0" borderId="46" xfId="1" applyFont="1" applyBorder="1" applyAlignment="1">
      <alignment horizontal="center"/>
    </xf>
    <xf numFmtId="2" fontId="15" fillId="0" borderId="0" xfId="1" applyNumberFormat="1" applyFont="1" applyAlignment="1">
      <alignment horizontal="center" vertical="center"/>
    </xf>
    <xf numFmtId="0" fontId="18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7" fillId="0" borderId="12" xfId="1" applyFont="1" applyBorder="1"/>
    <xf numFmtId="0" fontId="17" fillId="0" borderId="10" xfId="1" applyFont="1" applyBorder="1"/>
    <xf numFmtId="0" fontId="17" fillId="0" borderId="48" xfId="1" applyFont="1" applyBorder="1"/>
    <xf numFmtId="0" fontId="19" fillId="0" borderId="49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7" fillId="0" borderId="7" xfId="1" applyFont="1" applyBorder="1" applyAlignment="1">
      <alignment horizontal="right"/>
    </xf>
    <xf numFmtId="2" fontId="17" fillId="0" borderId="8" xfId="1" applyNumberFormat="1" applyFont="1" applyBorder="1" applyAlignment="1">
      <alignment horizontal="center"/>
    </xf>
    <xf numFmtId="2" fontId="17" fillId="0" borderId="51" xfId="1" applyNumberFormat="1" applyFont="1" applyBorder="1" applyAlignment="1">
      <alignment horizontal="center"/>
    </xf>
    <xf numFmtId="2" fontId="20" fillId="0" borderId="40" xfId="1" applyNumberFormat="1" applyFont="1" applyBorder="1" applyAlignment="1">
      <alignment horizontal="center" vertical="center"/>
    </xf>
    <xf numFmtId="2" fontId="17" fillId="0" borderId="16" xfId="1" applyNumberFormat="1" applyFont="1" applyBorder="1" applyAlignment="1">
      <alignment horizontal="center" vertical="center"/>
    </xf>
    <xf numFmtId="2" fontId="17" fillId="0" borderId="39" xfId="1" applyNumberFormat="1" applyFont="1" applyBorder="1" applyAlignment="1">
      <alignment horizontal="center" vertical="center"/>
    </xf>
    <xf numFmtId="2" fontId="14" fillId="0" borderId="8" xfId="1" applyNumberFormat="1" applyFont="1" applyBorder="1" applyAlignment="1">
      <alignment horizontal="center"/>
    </xf>
    <xf numFmtId="2" fontId="14" fillId="0" borderId="51" xfId="1" applyNumberFormat="1" applyFont="1" applyBorder="1" applyAlignment="1">
      <alignment horizontal="center"/>
    </xf>
    <xf numFmtId="2" fontId="18" fillId="0" borderId="40" xfId="1" applyNumberFormat="1" applyFont="1" applyBorder="1" applyAlignment="1">
      <alignment horizontal="center" vertical="center"/>
    </xf>
    <xf numFmtId="2" fontId="14" fillId="0" borderId="16" xfId="1" applyNumberFormat="1" applyFont="1" applyBorder="1" applyAlignment="1">
      <alignment horizontal="center" vertical="center"/>
    </xf>
    <xf numFmtId="2" fontId="14" fillId="0" borderId="39" xfId="1" applyNumberFormat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51" xfId="1" applyFont="1" applyBorder="1" applyAlignment="1">
      <alignment horizontal="center"/>
    </xf>
    <xf numFmtId="0" fontId="17" fillId="0" borderId="11" xfId="1" applyFont="1" applyBorder="1" applyAlignment="1">
      <alignment horizontal="right"/>
    </xf>
    <xf numFmtId="2" fontId="19" fillId="0" borderId="0" xfId="1" applyNumberFormat="1" applyFont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7" fillId="0" borderId="5" xfId="1" applyFont="1" applyBorder="1"/>
    <xf numFmtId="0" fontId="17" fillId="0" borderId="6" xfId="1" applyFont="1" applyBorder="1"/>
    <xf numFmtId="0" fontId="17" fillId="0" borderId="53" xfId="1" applyFont="1" applyBorder="1"/>
    <xf numFmtId="0" fontId="17" fillId="0" borderId="8" xfId="1" applyFont="1" applyBorder="1"/>
    <xf numFmtId="0" fontId="17" fillId="0" borderId="51" xfId="1" applyFont="1" applyBorder="1"/>
    <xf numFmtId="0" fontId="17" fillId="0" borderId="0" xfId="1" applyFont="1" applyBorder="1" applyAlignment="1">
      <alignment horizontal="right"/>
    </xf>
    <xf numFmtId="2" fontId="14" fillId="0" borderId="0" xfId="1" applyNumberFormat="1" applyFont="1" applyBorder="1" applyAlignment="1">
      <alignment horizontal="center"/>
    </xf>
    <xf numFmtId="2" fontId="18" fillId="0" borderId="0" xfId="1" applyNumberFormat="1" applyFont="1" applyBorder="1" applyAlignment="1">
      <alignment horizontal="center" vertical="center"/>
    </xf>
    <xf numFmtId="2" fontId="18" fillId="0" borderId="45" xfId="1" applyNumberFormat="1" applyFont="1" applyBorder="1" applyAlignment="1">
      <alignment horizontal="center" vertical="center"/>
    </xf>
    <xf numFmtId="2" fontId="14" fillId="0" borderId="34" xfId="1" applyNumberFormat="1" applyFont="1" applyBorder="1" applyAlignment="1">
      <alignment horizontal="center" vertical="center"/>
    </xf>
    <xf numFmtId="2" fontId="14" fillId="0" borderId="35" xfId="1" applyNumberFormat="1" applyFont="1" applyBorder="1" applyAlignment="1">
      <alignment horizontal="center" vertical="center"/>
    </xf>
    <xf numFmtId="9" fontId="15" fillId="0" borderId="0" xfId="1" applyNumberFormat="1" applyFont="1" applyAlignment="1">
      <alignment horizontal="center" vertical="center"/>
    </xf>
    <xf numFmtId="2" fontId="20" fillId="0" borderId="49" xfId="1" applyNumberFormat="1" applyFont="1" applyBorder="1" applyAlignment="1">
      <alignment horizontal="center" vertical="center"/>
    </xf>
    <xf numFmtId="2" fontId="17" fillId="0" borderId="38" xfId="1" applyNumberFormat="1" applyFont="1" applyBorder="1" applyAlignment="1">
      <alignment horizontal="center" vertical="center"/>
    </xf>
    <xf numFmtId="2" fontId="17" fillId="0" borderId="50" xfId="1" applyNumberFormat="1" applyFont="1" applyBorder="1" applyAlignment="1">
      <alignment horizontal="center" vertical="center"/>
    </xf>
    <xf numFmtId="2" fontId="18" fillId="0" borderId="34" xfId="1" applyNumberFormat="1" applyFont="1" applyBorder="1" applyAlignment="1">
      <alignment horizontal="center" vertical="center"/>
    </xf>
    <xf numFmtId="0" fontId="0" fillId="0" borderId="45" xfId="0" applyBorder="1"/>
    <xf numFmtId="0" fontId="0" fillId="0" borderId="49" xfId="0" applyBorder="1" applyAlignment="1">
      <alignment horizontal="right"/>
    </xf>
    <xf numFmtId="2" fontId="0" fillId="0" borderId="38" xfId="0" applyNumberFormat="1" applyBorder="1" applyAlignment="1">
      <alignment horizontal="center"/>
    </xf>
    <xf numFmtId="0" fontId="0" fillId="0" borderId="44" xfId="0" applyBorder="1" applyAlignment="1">
      <alignment horizontal="right"/>
    </xf>
    <xf numFmtId="2" fontId="12" fillId="0" borderId="41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2" fontId="12" fillId="0" borderId="52" xfId="0" applyNumberFormat="1" applyFont="1" applyBorder="1" applyAlignment="1">
      <alignment horizontal="center"/>
    </xf>
    <xf numFmtId="171" fontId="14" fillId="0" borderId="9" xfId="1" applyNumberFormat="1" applyFont="1" applyBorder="1" applyAlignment="1">
      <alignment horizontal="center"/>
    </xf>
    <xf numFmtId="171" fontId="14" fillId="0" borderId="1" xfId="1" applyNumberFormat="1" applyFont="1" applyBorder="1" applyAlignment="1">
      <alignment horizontal="center"/>
    </xf>
    <xf numFmtId="171" fontId="14" fillId="0" borderId="20" xfId="1" applyNumberFormat="1" applyFont="1" applyBorder="1" applyAlignment="1">
      <alignment horizontal="center"/>
    </xf>
  </cellXfs>
  <cellStyles count="5">
    <cellStyle name="Comma 2" xfId="2"/>
    <cellStyle name="Comma 2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zoomScaleNormal="100" workbookViewId="0">
      <pane xSplit="4" ySplit="3" topLeftCell="E163" activePane="bottomRight" state="frozen"/>
      <selection pane="topRight" activeCell="E1" sqref="E1"/>
      <selection pane="bottomLeft" activeCell="A4" sqref="A4"/>
      <selection pane="bottomRight" activeCell="C73" sqref="C73"/>
    </sheetView>
  </sheetViews>
  <sheetFormatPr defaultRowHeight="15" x14ac:dyDescent="0.25"/>
  <cols>
    <col min="1" max="1" width="9" style="1" customWidth="1"/>
    <col min="2" max="2" width="4.7109375" style="1" customWidth="1"/>
    <col min="3" max="3" width="18.85546875" style="1" customWidth="1"/>
    <col min="4" max="4" width="7.5703125" style="1" customWidth="1"/>
    <col min="5" max="5" width="12" style="1" customWidth="1"/>
    <col min="6" max="10" width="12.42578125" style="1" customWidth="1"/>
    <col min="11" max="11" width="10.28515625" style="1" customWidth="1"/>
    <col min="12" max="12" width="9.140625" style="1" customWidth="1"/>
    <col min="13" max="249" width="9.140625" style="1"/>
    <col min="250" max="250" width="14" style="1" customWidth="1"/>
    <col min="251" max="251" width="10.42578125" style="1" customWidth="1"/>
    <col min="252" max="252" width="26.7109375" style="1" customWidth="1"/>
    <col min="253" max="253" width="11.7109375" style="1" customWidth="1"/>
    <col min="254" max="254" width="12.7109375" style="1" customWidth="1"/>
    <col min="255" max="255" width="12" style="1" customWidth="1"/>
    <col min="256" max="505" width="9.140625" style="1"/>
    <col min="506" max="506" width="14" style="1" customWidth="1"/>
    <col min="507" max="507" width="10.42578125" style="1" customWidth="1"/>
    <col min="508" max="508" width="26.7109375" style="1" customWidth="1"/>
    <col min="509" max="509" width="11.7109375" style="1" customWidth="1"/>
    <col min="510" max="510" width="12.7109375" style="1" customWidth="1"/>
    <col min="511" max="511" width="12" style="1" customWidth="1"/>
    <col min="512" max="761" width="9.140625" style="1"/>
    <col min="762" max="762" width="14" style="1" customWidth="1"/>
    <col min="763" max="763" width="10.42578125" style="1" customWidth="1"/>
    <col min="764" max="764" width="26.7109375" style="1" customWidth="1"/>
    <col min="765" max="765" width="11.7109375" style="1" customWidth="1"/>
    <col min="766" max="766" width="12.7109375" style="1" customWidth="1"/>
    <col min="767" max="767" width="12" style="1" customWidth="1"/>
    <col min="768" max="1017" width="9.140625" style="1"/>
    <col min="1018" max="1018" width="14" style="1" customWidth="1"/>
    <col min="1019" max="1019" width="10.42578125" style="1" customWidth="1"/>
    <col min="1020" max="1020" width="26.7109375" style="1" customWidth="1"/>
    <col min="1021" max="1021" width="11.7109375" style="1" customWidth="1"/>
    <col min="1022" max="1022" width="12.7109375" style="1" customWidth="1"/>
    <col min="1023" max="1023" width="12" style="1" customWidth="1"/>
    <col min="1024" max="1273" width="9.140625" style="1"/>
    <col min="1274" max="1274" width="14" style="1" customWidth="1"/>
    <col min="1275" max="1275" width="10.42578125" style="1" customWidth="1"/>
    <col min="1276" max="1276" width="26.7109375" style="1" customWidth="1"/>
    <col min="1277" max="1277" width="11.7109375" style="1" customWidth="1"/>
    <col min="1278" max="1278" width="12.7109375" style="1" customWidth="1"/>
    <col min="1279" max="1279" width="12" style="1" customWidth="1"/>
    <col min="1280" max="1529" width="9.140625" style="1"/>
    <col min="1530" max="1530" width="14" style="1" customWidth="1"/>
    <col min="1531" max="1531" width="10.42578125" style="1" customWidth="1"/>
    <col min="1532" max="1532" width="26.7109375" style="1" customWidth="1"/>
    <col min="1533" max="1533" width="11.7109375" style="1" customWidth="1"/>
    <col min="1534" max="1534" width="12.7109375" style="1" customWidth="1"/>
    <col min="1535" max="1535" width="12" style="1" customWidth="1"/>
    <col min="1536" max="1785" width="9.140625" style="1"/>
    <col min="1786" max="1786" width="14" style="1" customWidth="1"/>
    <col min="1787" max="1787" width="10.42578125" style="1" customWidth="1"/>
    <col min="1788" max="1788" width="26.7109375" style="1" customWidth="1"/>
    <col min="1789" max="1789" width="11.7109375" style="1" customWidth="1"/>
    <col min="1790" max="1790" width="12.7109375" style="1" customWidth="1"/>
    <col min="1791" max="1791" width="12" style="1" customWidth="1"/>
    <col min="1792" max="2041" width="9.140625" style="1"/>
    <col min="2042" max="2042" width="14" style="1" customWidth="1"/>
    <col min="2043" max="2043" width="10.42578125" style="1" customWidth="1"/>
    <col min="2044" max="2044" width="26.7109375" style="1" customWidth="1"/>
    <col min="2045" max="2045" width="11.7109375" style="1" customWidth="1"/>
    <col min="2046" max="2046" width="12.7109375" style="1" customWidth="1"/>
    <col min="2047" max="2047" width="12" style="1" customWidth="1"/>
    <col min="2048" max="2297" width="9.140625" style="1"/>
    <col min="2298" max="2298" width="14" style="1" customWidth="1"/>
    <col min="2299" max="2299" width="10.42578125" style="1" customWidth="1"/>
    <col min="2300" max="2300" width="26.7109375" style="1" customWidth="1"/>
    <col min="2301" max="2301" width="11.7109375" style="1" customWidth="1"/>
    <col min="2302" max="2302" width="12.7109375" style="1" customWidth="1"/>
    <col min="2303" max="2303" width="12" style="1" customWidth="1"/>
    <col min="2304" max="2553" width="9.140625" style="1"/>
    <col min="2554" max="2554" width="14" style="1" customWidth="1"/>
    <col min="2555" max="2555" width="10.42578125" style="1" customWidth="1"/>
    <col min="2556" max="2556" width="26.7109375" style="1" customWidth="1"/>
    <col min="2557" max="2557" width="11.7109375" style="1" customWidth="1"/>
    <col min="2558" max="2558" width="12.7109375" style="1" customWidth="1"/>
    <col min="2559" max="2559" width="12" style="1" customWidth="1"/>
    <col min="2560" max="2809" width="9.140625" style="1"/>
    <col min="2810" max="2810" width="14" style="1" customWidth="1"/>
    <col min="2811" max="2811" width="10.42578125" style="1" customWidth="1"/>
    <col min="2812" max="2812" width="26.7109375" style="1" customWidth="1"/>
    <col min="2813" max="2813" width="11.7109375" style="1" customWidth="1"/>
    <col min="2814" max="2814" width="12.7109375" style="1" customWidth="1"/>
    <col min="2815" max="2815" width="12" style="1" customWidth="1"/>
    <col min="2816" max="3065" width="9.140625" style="1"/>
    <col min="3066" max="3066" width="14" style="1" customWidth="1"/>
    <col min="3067" max="3067" width="10.42578125" style="1" customWidth="1"/>
    <col min="3068" max="3068" width="26.7109375" style="1" customWidth="1"/>
    <col min="3069" max="3069" width="11.7109375" style="1" customWidth="1"/>
    <col min="3070" max="3070" width="12.7109375" style="1" customWidth="1"/>
    <col min="3071" max="3071" width="12" style="1" customWidth="1"/>
    <col min="3072" max="3321" width="9.140625" style="1"/>
    <col min="3322" max="3322" width="14" style="1" customWidth="1"/>
    <col min="3323" max="3323" width="10.42578125" style="1" customWidth="1"/>
    <col min="3324" max="3324" width="26.7109375" style="1" customWidth="1"/>
    <col min="3325" max="3325" width="11.7109375" style="1" customWidth="1"/>
    <col min="3326" max="3326" width="12.7109375" style="1" customWidth="1"/>
    <col min="3327" max="3327" width="12" style="1" customWidth="1"/>
    <col min="3328" max="3577" width="9.140625" style="1"/>
    <col min="3578" max="3578" width="14" style="1" customWidth="1"/>
    <col min="3579" max="3579" width="10.42578125" style="1" customWidth="1"/>
    <col min="3580" max="3580" width="26.7109375" style="1" customWidth="1"/>
    <col min="3581" max="3581" width="11.7109375" style="1" customWidth="1"/>
    <col min="3582" max="3582" width="12.7109375" style="1" customWidth="1"/>
    <col min="3583" max="3583" width="12" style="1" customWidth="1"/>
    <col min="3584" max="3833" width="9.140625" style="1"/>
    <col min="3834" max="3834" width="14" style="1" customWidth="1"/>
    <col min="3835" max="3835" width="10.42578125" style="1" customWidth="1"/>
    <col min="3836" max="3836" width="26.7109375" style="1" customWidth="1"/>
    <col min="3837" max="3837" width="11.7109375" style="1" customWidth="1"/>
    <col min="3838" max="3838" width="12.7109375" style="1" customWidth="1"/>
    <col min="3839" max="3839" width="12" style="1" customWidth="1"/>
    <col min="3840" max="4089" width="9.140625" style="1"/>
    <col min="4090" max="4090" width="14" style="1" customWidth="1"/>
    <col min="4091" max="4091" width="10.42578125" style="1" customWidth="1"/>
    <col min="4092" max="4092" width="26.7109375" style="1" customWidth="1"/>
    <col min="4093" max="4093" width="11.7109375" style="1" customWidth="1"/>
    <col min="4094" max="4094" width="12.7109375" style="1" customWidth="1"/>
    <col min="4095" max="4095" width="12" style="1" customWidth="1"/>
    <col min="4096" max="4345" width="9.140625" style="1"/>
    <col min="4346" max="4346" width="14" style="1" customWidth="1"/>
    <col min="4347" max="4347" width="10.42578125" style="1" customWidth="1"/>
    <col min="4348" max="4348" width="26.7109375" style="1" customWidth="1"/>
    <col min="4349" max="4349" width="11.7109375" style="1" customWidth="1"/>
    <col min="4350" max="4350" width="12.7109375" style="1" customWidth="1"/>
    <col min="4351" max="4351" width="12" style="1" customWidth="1"/>
    <col min="4352" max="4601" width="9.140625" style="1"/>
    <col min="4602" max="4602" width="14" style="1" customWidth="1"/>
    <col min="4603" max="4603" width="10.42578125" style="1" customWidth="1"/>
    <col min="4604" max="4604" width="26.7109375" style="1" customWidth="1"/>
    <col min="4605" max="4605" width="11.7109375" style="1" customWidth="1"/>
    <col min="4606" max="4606" width="12.7109375" style="1" customWidth="1"/>
    <col min="4607" max="4607" width="12" style="1" customWidth="1"/>
    <col min="4608" max="4857" width="9.140625" style="1"/>
    <col min="4858" max="4858" width="14" style="1" customWidth="1"/>
    <col min="4859" max="4859" width="10.42578125" style="1" customWidth="1"/>
    <col min="4860" max="4860" width="26.7109375" style="1" customWidth="1"/>
    <col min="4861" max="4861" width="11.7109375" style="1" customWidth="1"/>
    <col min="4862" max="4862" width="12.7109375" style="1" customWidth="1"/>
    <col min="4863" max="4863" width="12" style="1" customWidth="1"/>
    <col min="4864" max="5113" width="9.140625" style="1"/>
    <col min="5114" max="5114" width="14" style="1" customWidth="1"/>
    <col min="5115" max="5115" width="10.42578125" style="1" customWidth="1"/>
    <col min="5116" max="5116" width="26.7109375" style="1" customWidth="1"/>
    <col min="5117" max="5117" width="11.7109375" style="1" customWidth="1"/>
    <col min="5118" max="5118" width="12.7109375" style="1" customWidth="1"/>
    <col min="5119" max="5119" width="12" style="1" customWidth="1"/>
    <col min="5120" max="5369" width="9.140625" style="1"/>
    <col min="5370" max="5370" width="14" style="1" customWidth="1"/>
    <col min="5371" max="5371" width="10.42578125" style="1" customWidth="1"/>
    <col min="5372" max="5372" width="26.7109375" style="1" customWidth="1"/>
    <col min="5373" max="5373" width="11.7109375" style="1" customWidth="1"/>
    <col min="5374" max="5374" width="12.7109375" style="1" customWidth="1"/>
    <col min="5375" max="5375" width="12" style="1" customWidth="1"/>
    <col min="5376" max="5625" width="9.140625" style="1"/>
    <col min="5626" max="5626" width="14" style="1" customWidth="1"/>
    <col min="5627" max="5627" width="10.42578125" style="1" customWidth="1"/>
    <col min="5628" max="5628" width="26.7109375" style="1" customWidth="1"/>
    <col min="5629" max="5629" width="11.7109375" style="1" customWidth="1"/>
    <col min="5630" max="5630" width="12.7109375" style="1" customWidth="1"/>
    <col min="5631" max="5631" width="12" style="1" customWidth="1"/>
    <col min="5632" max="5881" width="9.140625" style="1"/>
    <col min="5882" max="5882" width="14" style="1" customWidth="1"/>
    <col min="5883" max="5883" width="10.42578125" style="1" customWidth="1"/>
    <col min="5884" max="5884" width="26.7109375" style="1" customWidth="1"/>
    <col min="5885" max="5885" width="11.7109375" style="1" customWidth="1"/>
    <col min="5886" max="5886" width="12.7109375" style="1" customWidth="1"/>
    <col min="5887" max="5887" width="12" style="1" customWidth="1"/>
    <col min="5888" max="6137" width="9.140625" style="1"/>
    <col min="6138" max="6138" width="14" style="1" customWidth="1"/>
    <col min="6139" max="6139" width="10.42578125" style="1" customWidth="1"/>
    <col min="6140" max="6140" width="26.7109375" style="1" customWidth="1"/>
    <col min="6141" max="6141" width="11.7109375" style="1" customWidth="1"/>
    <col min="6142" max="6142" width="12.7109375" style="1" customWidth="1"/>
    <col min="6143" max="6143" width="12" style="1" customWidth="1"/>
    <col min="6144" max="6393" width="9.140625" style="1"/>
    <col min="6394" max="6394" width="14" style="1" customWidth="1"/>
    <col min="6395" max="6395" width="10.42578125" style="1" customWidth="1"/>
    <col min="6396" max="6396" width="26.7109375" style="1" customWidth="1"/>
    <col min="6397" max="6397" width="11.7109375" style="1" customWidth="1"/>
    <col min="6398" max="6398" width="12.7109375" style="1" customWidth="1"/>
    <col min="6399" max="6399" width="12" style="1" customWidth="1"/>
    <col min="6400" max="6649" width="9.140625" style="1"/>
    <col min="6650" max="6650" width="14" style="1" customWidth="1"/>
    <col min="6651" max="6651" width="10.42578125" style="1" customWidth="1"/>
    <col min="6652" max="6652" width="26.7109375" style="1" customWidth="1"/>
    <col min="6653" max="6653" width="11.7109375" style="1" customWidth="1"/>
    <col min="6654" max="6654" width="12.7109375" style="1" customWidth="1"/>
    <col min="6655" max="6655" width="12" style="1" customWidth="1"/>
    <col min="6656" max="6905" width="9.140625" style="1"/>
    <col min="6906" max="6906" width="14" style="1" customWidth="1"/>
    <col min="6907" max="6907" width="10.42578125" style="1" customWidth="1"/>
    <col min="6908" max="6908" width="26.7109375" style="1" customWidth="1"/>
    <col min="6909" max="6909" width="11.7109375" style="1" customWidth="1"/>
    <col min="6910" max="6910" width="12.7109375" style="1" customWidth="1"/>
    <col min="6911" max="6911" width="12" style="1" customWidth="1"/>
    <col min="6912" max="7161" width="9.140625" style="1"/>
    <col min="7162" max="7162" width="14" style="1" customWidth="1"/>
    <col min="7163" max="7163" width="10.42578125" style="1" customWidth="1"/>
    <col min="7164" max="7164" width="26.7109375" style="1" customWidth="1"/>
    <col min="7165" max="7165" width="11.7109375" style="1" customWidth="1"/>
    <col min="7166" max="7166" width="12.7109375" style="1" customWidth="1"/>
    <col min="7167" max="7167" width="12" style="1" customWidth="1"/>
    <col min="7168" max="7417" width="9.140625" style="1"/>
    <col min="7418" max="7418" width="14" style="1" customWidth="1"/>
    <col min="7419" max="7419" width="10.42578125" style="1" customWidth="1"/>
    <col min="7420" max="7420" width="26.7109375" style="1" customWidth="1"/>
    <col min="7421" max="7421" width="11.7109375" style="1" customWidth="1"/>
    <col min="7422" max="7422" width="12.7109375" style="1" customWidth="1"/>
    <col min="7423" max="7423" width="12" style="1" customWidth="1"/>
    <col min="7424" max="7673" width="9.140625" style="1"/>
    <col min="7674" max="7674" width="14" style="1" customWidth="1"/>
    <col min="7675" max="7675" width="10.42578125" style="1" customWidth="1"/>
    <col min="7676" max="7676" width="26.7109375" style="1" customWidth="1"/>
    <col min="7677" max="7677" width="11.7109375" style="1" customWidth="1"/>
    <col min="7678" max="7678" width="12.7109375" style="1" customWidth="1"/>
    <col min="7679" max="7679" width="12" style="1" customWidth="1"/>
    <col min="7680" max="7929" width="9.140625" style="1"/>
    <col min="7930" max="7930" width="14" style="1" customWidth="1"/>
    <col min="7931" max="7931" width="10.42578125" style="1" customWidth="1"/>
    <col min="7932" max="7932" width="26.7109375" style="1" customWidth="1"/>
    <col min="7933" max="7933" width="11.7109375" style="1" customWidth="1"/>
    <col min="7934" max="7934" width="12.7109375" style="1" customWidth="1"/>
    <col min="7935" max="7935" width="12" style="1" customWidth="1"/>
    <col min="7936" max="8185" width="9.140625" style="1"/>
    <col min="8186" max="8186" width="14" style="1" customWidth="1"/>
    <col min="8187" max="8187" width="10.42578125" style="1" customWidth="1"/>
    <col min="8188" max="8188" width="26.7109375" style="1" customWidth="1"/>
    <col min="8189" max="8189" width="11.7109375" style="1" customWidth="1"/>
    <col min="8190" max="8190" width="12.7109375" style="1" customWidth="1"/>
    <col min="8191" max="8191" width="12" style="1" customWidth="1"/>
    <col min="8192" max="8441" width="9.140625" style="1"/>
    <col min="8442" max="8442" width="14" style="1" customWidth="1"/>
    <col min="8443" max="8443" width="10.42578125" style="1" customWidth="1"/>
    <col min="8444" max="8444" width="26.7109375" style="1" customWidth="1"/>
    <col min="8445" max="8445" width="11.7109375" style="1" customWidth="1"/>
    <col min="8446" max="8446" width="12.7109375" style="1" customWidth="1"/>
    <col min="8447" max="8447" width="12" style="1" customWidth="1"/>
    <col min="8448" max="8697" width="9.140625" style="1"/>
    <col min="8698" max="8698" width="14" style="1" customWidth="1"/>
    <col min="8699" max="8699" width="10.42578125" style="1" customWidth="1"/>
    <col min="8700" max="8700" width="26.7109375" style="1" customWidth="1"/>
    <col min="8701" max="8701" width="11.7109375" style="1" customWidth="1"/>
    <col min="8702" max="8702" width="12.7109375" style="1" customWidth="1"/>
    <col min="8703" max="8703" width="12" style="1" customWidth="1"/>
    <col min="8704" max="8953" width="9.140625" style="1"/>
    <col min="8954" max="8954" width="14" style="1" customWidth="1"/>
    <col min="8955" max="8955" width="10.42578125" style="1" customWidth="1"/>
    <col min="8956" max="8956" width="26.7109375" style="1" customWidth="1"/>
    <col min="8957" max="8957" width="11.7109375" style="1" customWidth="1"/>
    <col min="8958" max="8958" width="12.7109375" style="1" customWidth="1"/>
    <col min="8959" max="8959" width="12" style="1" customWidth="1"/>
    <col min="8960" max="9209" width="9.140625" style="1"/>
    <col min="9210" max="9210" width="14" style="1" customWidth="1"/>
    <col min="9211" max="9211" width="10.42578125" style="1" customWidth="1"/>
    <col min="9212" max="9212" width="26.7109375" style="1" customWidth="1"/>
    <col min="9213" max="9213" width="11.7109375" style="1" customWidth="1"/>
    <col min="9214" max="9214" width="12.7109375" style="1" customWidth="1"/>
    <col min="9215" max="9215" width="12" style="1" customWidth="1"/>
    <col min="9216" max="9465" width="9.140625" style="1"/>
    <col min="9466" max="9466" width="14" style="1" customWidth="1"/>
    <col min="9467" max="9467" width="10.42578125" style="1" customWidth="1"/>
    <col min="9468" max="9468" width="26.7109375" style="1" customWidth="1"/>
    <col min="9469" max="9469" width="11.7109375" style="1" customWidth="1"/>
    <col min="9470" max="9470" width="12.7109375" style="1" customWidth="1"/>
    <col min="9471" max="9471" width="12" style="1" customWidth="1"/>
    <col min="9472" max="9721" width="9.140625" style="1"/>
    <col min="9722" max="9722" width="14" style="1" customWidth="1"/>
    <col min="9723" max="9723" width="10.42578125" style="1" customWidth="1"/>
    <col min="9724" max="9724" width="26.7109375" style="1" customWidth="1"/>
    <col min="9725" max="9725" width="11.7109375" style="1" customWidth="1"/>
    <col min="9726" max="9726" width="12.7109375" style="1" customWidth="1"/>
    <col min="9727" max="9727" width="12" style="1" customWidth="1"/>
    <col min="9728" max="9977" width="9.140625" style="1"/>
    <col min="9978" max="9978" width="14" style="1" customWidth="1"/>
    <col min="9979" max="9979" width="10.42578125" style="1" customWidth="1"/>
    <col min="9980" max="9980" width="26.7109375" style="1" customWidth="1"/>
    <col min="9981" max="9981" width="11.7109375" style="1" customWidth="1"/>
    <col min="9982" max="9982" width="12.7109375" style="1" customWidth="1"/>
    <col min="9983" max="9983" width="12" style="1" customWidth="1"/>
    <col min="9984" max="10233" width="9.140625" style="1"/>
    <col min="10234" max="10234" width="14" style="1" customWidth="1"/>
    <col min="10235" max="10235" width="10.42578125" style="1" customWidth="1"/>
    <col min="10236" max="10236" width="26.7109375" style="1" customWidth="1"/>
    <col min="10237" max="10237" width="11.7109375" style="1" customWidth="1"/>
    <col min="10238" max="10238" width="12.7109375" style="1" customWidth="1"/>
    <col min="10239" max="10239" width="12" style="1" customWidth="1"/>
    <col min="10240" max="10489" width="9.140625" style="1"/>
    <col min="10490" max="10490" width="14" style="1" customWidth="1"/>
    <col min="10491" max="10491" width="10.42578125" style="1" customWidth="1"/>
    <col min="10492" max="10492" width="26.7109375" style="1" customWidth="1"/>
    <col min="10493" max="10493" width="11.7109375" style="1" customWidth="1"/>
    <col min="10494" max="10494" width="12.7109375" style="1" customWidth="1"/>
    <col min="10495" max="10495" width="12" style="1" customWidth="1"/>
    <col min="10496" max="10745" width="9.140625" style="1"/>
    <col min="10746" max="10746" width="14" style="1" customWidth="1"/>
    <col min="10747" max="10747" width="10.42578125" style="1" customWidth="1"/>
    <col min="10748" max="10748" width="26.7109375" style="1" customWidth="1"/>
    <col min="10749" max="10749" width="11.7109375" style="1" customWidth="1"/>
    <col min="10750" max="10750" width="12.7109375" style="1" customWidth="1"/>
    <col min="10751" max="10751" width="12" style="1" customWidth="1"/>
    <col min="10752" max="11001" width="9.140625" style="1"/>
    <col min="11002" max="11002" width="14" style="1" customWidth="1"/>
    <col min="11003" max="11003" width="10.42578125" style="1" customWidth="1"/>
    <col min="11004" max="11004" width="26.7109375" style="1" customWidth="1"/>
    <col min="11005" max="11005" width="11.7109375" style="1" customWidth="1"/>
    <col min="11006" max="11006" width="12.7109375" style="1" customWidth="1"/>
    <col min="11007" max="11007" width="12" style="1" customWidth="1"/>
    <col min="11008" max="11257" width="9.140625" style="1"/>
    <col min="11258" max="11258" width="14" style="1" customWidth="1"/>
    <col min="11259" max="11259" width="10.42578125" style="1" customWidth="1"/>
    <col min="11260" max="11260" width="26.7109375" style="1" customWidth="1"/>
    <col min="11261" max="11261" width="11.7109375" style="1" customWidth="1"/>
    <col min="11262" max="11262" width="12.7109375" style="1" customWidth="1"/>
    <col min="11263" max="11263" width="12" style="1" customWidth="1"/>
    <col min="11264" max="11513" width="9.140625" style="1"/>
    <col min="11514" max="11514" width="14" style="1" customWidth="1"/>
    <col min="11515" max="11515" width="10.42578125" style="1" customWidth="1"/>
    <col min="11516" max="11516" width="26.7109375" style="1" customWidth="1"/>
    <col min="11517" max="11517" width="11.7109375" style="1" customWidth="1"/>
    <col min="11518" max="11518" width="12.7109375" style="1" customWidth="1"/>
    <col min="11519" max="11519" width="12" style="1" customWidth="1"/>
    <col min="11520" max="11769" width="9.140625" style="1"/>
    <col min="11770" max="11770" width="14" style="1" customWidth="1"/>
    <col min="11771" max="11771" width="10.42578125" style="1" customWidth="1"/>
    <col min="11772" max="11772" width="26.7109375" style="1" customWidth="1"/>
    <col min="11773" max="11773" width="11.7109375" style="1" customWidth="1"/>
    <col min="11774" max="11774" width="12.7109375" style="1" customWidth="1"/>
    <col min="11775" max="11775" width="12" style="1" customWidth="1"/>
    <col min="11776" max="12025" width="9.140625" style="1"/>
    <col min="12026" max="12026" width="14" style="1" customWidth="1"/>
    <col min="12027" max="12027" width="10.42578125" style="1" customWidth="1"/>
    <col min="12028" max="12028" width="26.7109375" style="1" customWidth="1"/>
    <col min="12029" max="12029" width="11.7109375" style="1" customWidth="1"/>
    <col min="12030" max="12030" width="12.7109375" style="1" customWidth="1"/>
    <col min="12031" max="12031" width="12" style="1" customWidth="1"/>
    <col min="12032" max="12281" width="9.140625" style="1"/>
    <col min="12282" max="12282" width="14" style="1" customWidth="1"/>
    <col min="12283" max="12283" width="10.42578125" style="1" customWidth="1"/>
    <col min="12284" max="12284" width="26.7109375" style="1" customWidth="1"/>
    <col min="12285" max="12285" width="11.7109375" style="1" customWidth="1"/>
    <col min="12286" max="12286" width="12.7109375" style="1" customWidth="1"/>
    <col min="12287" max="12287" width="12" style="1" customWidth="1"/>
    <col min="12288" max="12537" width="9.140625" style="1"/>
    <col min="12538" max="12538" width="14" style="1" customWidth="1"/>
    <col min="12539" max="12539" width="10.42578125" style="1" customWidth="1"/>
    <col min="12540" max="12540" width="26.7109375" style="1" customWidth="1"/>
    <col min="12541" max="12541" width="11.7109375" style="1" customWidth="1"/>
    <col min="12542" max="12542" width="12.7109375" style="1" customWidth="1"/>
    <col min="12543" max="12543" width="12" style="1" customWidth="1"/>
    <col min="12544" max="12793" width="9.140625" style="1"/>
    <col min="12794" max="12794" width="14" style="1" customWidth="1"/>
    <col min="12795" max="12795" width="10.42578125" style="1" customWidth="1"/>
    <col min="12796" max="12796" width="26.7109375" style="1" customWidth="1"/>
    <col min="12797" max="12797" width="11.7109375" style="1" customWidth="1"/>
    <col min="12798" max="12798" width="12.7109375" style="1" customWidth="1"/>
    <col min="12799" max="12799" width="12" style="1" customWidth="1"/>
    <col min="12800" max="13049" width="9.140625" style="1"/>
    <col min="13050" max="13050" width="14" style="1" customWidth="1"/>
    <col min="13051" max="13051" width="10.42578125" style="1" customWidth="1"/>
    <col min="13052" max="13052" width="26.7109375" style="1" customWidth="1"/>
    <col min="13053" max="13053" width="11.7109375" style="1" customWidth="1"/>
    <col min="13054" max="13054" width="12.7109375" style="1" customWidth="1"/>
    <col min="13055" max="13055" width="12" style="1" customWidth="1"/>
    <col min="13056" max="13305" width="9.140625" style="1"/>
    <col min="13306" max="13306" width="14" style="1" customWidth="1"/>
    <col min="13307" max="13307" width="10.42578125" style="1" customWidth="1"/>
    <col min="13308" max="13308" width="26.7109375" style="1" customWidth="1"/>
    <col min="13309" max="13309" width="11.7109375" style="1" customWidth="1"/>
    <col min="13310" max="13310" width="12.7109375" style="1" customWidth="1"/>
    <col min="13311" max="13311" width="12" style="1" customWidth="1"/>
    <col min="13312" max="13561" width="9.140625" style="1"/>
    <col min="13562" max="13562" width="14" style="1" customWidth="1"/>
    <col min="13563" max="13563" width="10.42578125" style="1" customWidth="1"/>
    <col min="13564" max="13564" width="26.7109375" style="1" customWidth="1"/>
    <col min="13565" max="13565" width="11.7109375" style="1" customWidth="1"/>
    <col min="13566" max="13566" width="12.7109375" style="1" customWidth="1"/>
    <col min="13567" max="13567" width="12" style="1" customWidth="1"/>
    <col min="13568" max="13817" width="9.140625" style="1"/>
    <col min="13818" max="13818" width="14" style="1" customWidth="1"/>
    <col min="13819" max="13819" width="10.42578125" style="1" customWidth="1"/>
    <col min="13820" max="13820" width="26.7109375" style="1" customWidth="1"/>
    <col min="13821" max="13821" width="11.7109375" style="1" customWidth="1"/>
    <col min="13822" max="13822" width="12.7109375" style="1" customWidth="1"/>
    <col min="13823" max="13823" width="12" style="1" customWidth="1"/>
    <col min="13824" max="14073" width="9.140625" style="1"/>
    <col min="14074" max="14074" width="14" style="1" customWidth="1"/>
    <col min="14075" max="14075" width="10.42578125" style="1" customWidth="1"/>
    <col min="14076" max="14076" width="26.7109375" style="1" customWidth="1"/>
    <col min="14077" max="14077" width="11.7109375" style="1" customWidth="1"/>
    <col min="14078" max="14078" width="12.7109375" style="1" customWidth="1"/>
    <col min="14079" max="14079" width="12" style="1" customWidth="1"/>
    <col min="14080" max="14329" width="9.140625" style="1"/>
    <col min="14330" max="14330" width="14" style="1" customWidth="1"/>
    <col min="14331" max="14331" width="10.42578125" style="1" customWidth="1"/>
    <col min="14332" max="14332" width="26.7109375" style="1" customWidth="1"/>
    <col min="14333" max="14333" width="11.7109375" style="1" customWidth="1"/>
    <col min="14334" max="14334" width="12.7109375" style="1" customWidth="1"/>
    <col min="14335" max="14335" width="12" style="1" customWidth="1"/>
    <col min="14336" max="14585" width="9.140625" style="1"/>
    <col min="14586" max="14586" width="14" style="1" customWidth="1"/>
    <col min="14587" max="14587" width="10.42578125" style="1" customWidth="1"/>
    <col min="14588" max="14588" width="26.7109375" style="1" customWidth="1"/>
    <col min="14589" max="14589" width="11.7109375" style="1" customWidth="1"/>
    <col min="14590" max="14590" width="12.7109375" style="1" customWidth="1"/>
    <col min="14591" max="14591" width="12" style="1" customWidth="1"/>
    <col min="14592" max="14841" width="9.140625" style="1"/>
    <col min="14842" max="14842" width="14" style="1" customWidth="1"/>
    <col min="14843" max="14843" width="10.42578125" style="1" customWidth="1"/>
    <col min="14844" max="14844" width="26.7109375" style="1" customWidth="1"/>
    <col min="14845" max="14845" width="11.7109375" style="1" customWidth="1"/>
    <col min="14846" max="14846" width="12.7109375" style="1" customWidth="1"/>
    <col min="14847" max="14847" width="12" style="1" customWidth="1"/>
    <col min="14848" max="15097" width="9.140625" style="1"/>
    <col min="15098" max="15098" width="14" style="1" customWidth="1"/>
    <col min="15099" max="15099" width="10.42578125" style="1" customWidth="1"/>
    <col min="15100" max="15100" width="26.7109375" style="1" customWidth="1"/>
    <col min="15101" max="15101" width="11.7109375" style="1" customWidth="1"/>
    <col min="15102" max="15102" width="12.7109375" style="1" customWidth="1"/>
    <col min="15103" max="15103" width="12" style="1" customWidth="1"/>
    <col min="15104" max="15353" width="9.140625" style="1"/>
    <col min="15354" max="15354" width="14" style="1" customWidth="1"/>
    <col min="15355" max="15355" width="10.42578125" style="1" customWidth="1"/>
    <col min="15356" max="15356" width="26.7109375" style="1" customWidth="1"/>
    <col min="15357" max="15357" width="11.7109375" style="1" customWidth="1"/>
    <col min="15358" max="15358" width="12.7109375" style="1" customWidth="1"/>
    <col min="15359" max="15359" width="12" style="1" customWidth="1"/>
    <col min="15360" max="15609" width="9.140625" style="1"/>
    <col min="15610" max="15610" width="14" style="1" customWidth="1"/>
    <col min="15611" max="15611" width="10.42578125" style="1" customWidth="1"/>
    <col min="15612" max="15612" width="26.7109375" style="1" customWidth="1"/>
    <col min="15613" max="15613" width="11.7109375" style="1" customWidth="1"/>
    <col min="15614" max="15614" width="12.7109375" style="1" customWidth="1"/>
    <col min="15615" max="15615" width="12" style="1" customWidth="1"/>
    <col min="15616" max="15865" width="9.140625" style="1"/>
    <col min="15866" max="15866" width="14" style="1" customWidth="1"/>
    <col min="15867" max="15867" width="10.42578125" style="1" customWidth="1"/>
    <col min="15868" max="15868" width="26.7109375" style="1" customWidth="1"/>
    <col min="15869" max="15869" width="11.7109375" style="1" customWidth="1"/>
    <col min="15870" max="15870" width="12.7109375" style="1" customWidth="1"/>
    <col min="15871" max="15871" width="12" style="1" customWidth="1"/>
    <col min="15872" max="16121" width="9.140625" style="1"/>
    <col min="16122" max="16122" width="14" style="1" customWidth="1"/>
    <col min="16123" max="16123" width="10.42578125" style="1" customWidth="1"/>
    <col min="16124" max="16124" width="26.7109375" style="1" customWidth="1"/>
    <col min="16125" max="16125" width="11.7109375" style="1" customWidth="1"/>
    <col min="16126" max="16126" width="12.7109375" style="1" customWidth="1"/>
    <col min="16127" max="16127" width="12" style="1" customWidth="1"/>
    <col min="16128" max="16384" width="9.140625" style="1"/>
  </cols>
  <sheetData>
    <row r="1" spans="1:12" ht="102" customHeight="1" thickBot="1" x14ac:dyDescent="0.3">
      <c r="A1" s="80" t="s">
        <v>0</v>
      </c>
      <c r="B1" s="81"/>
      <c r="C1" s="81"/>
      <c r="D1" s="81"/>
      <c r="E1" s="82"/>
      <c r="F1" s="28" t="s">
        <v>533</v>
      </c>
      <c r="G1" s="77" t="s">
        <v>534</v>
      </c>
      <c r="H1" s="28" t="s">
        <v>543</v>
      </c>
      <c r="I1" s="28" t="s">
        <v>536</v>
      </c>
      <c r="J1" s="28" t="s">
        <v>545</v>
      </c>
      <c r="K1" s="2"/>
    </row>
    <row r="2" spans="1:12" ht="16.5" customHeight="1" x14ac:dyDescent="0.25">
      <c r="A2" s="78" t="s">
        <v>1</v>
      </c>
      <c r="B2" s="79"/>
      <c r="C2" s="79"/>
      <c r="D2" s="31"/>
      <c r="E2" s="31"/>
      <c r="F2" s="32"/>
      <c r="G2" s="68"/>
      <c r="H2" s="32"/>
      <c r="I2" s="68" t="s">
        <v>538</v>
      </c>
      <c r="J2" s="32"/>
      <c r="K2" s="2"/>
    </row>
    <row r="3" spans="1:12" x14ac:dyDescent="0.25">
      <c r="A3" s="38" t="s">
        <v>3</v>
      </c>
      <c r="B3" s="38" t="s">
        <v>4</v>
      </c>
      <c r="C3" s="38" t="s">
        <v>5</v>
      </c>
      <c r="D3" s="38" t="s">
        <v>6</v>
      </c>
      <c r="E3" s="56" t="s">
        <v>2</v>
      </c>
      <c r="F3" s="61" t="s">
        <v>531</v>
      </c>
      <c r="G3" s="69" t="s">
        <v>535</v>
      </c>
      <c r="H3" s="61" t="s">
        <v>535</v>
      </c>
      <c r="I3" s="69" t="s">
        <v>537</v>
      </c>
      <c r="J3" s="61" t="s">
        <v>544</v>
      </c>
      <c r="K3" s="2"/>
    </row>
    <row r="4" spans="1:12" x14ac:dyDescent="0.25">
      <c r="A4" s="39" t="s">
        <v>7</v>
      </c>
      <c r="B4" s="38" t="s">
        <v>8</v>
      </c>
      <c r="C4" s="40" t="s">
        <v>9</v>
      </c>
      <c r="D4" s="41">
        <v>3.78</v>
      </c>
      <c r="E4" s="57">
        <v>42594</v>
      </c>
      <c r="F4" s="62">
        <v>3.78</v>
      </c>
      <c r="G4" s="70"/>
      <c r="H4" s="62"/>
      <c r="I4" s="70"/>
      <c r="J4" s="62"/>
      <c r="K4" s="3"/>
      <c r="L4" s="4"/>
    </row>
    <row r="5" spans="1:12" x14ac:dyDescent="0.25">
      <c r="A5" s="39"/>
      <c r="B5" s="38" t="s">
        <v>10</v>
      </c>
      <c r="C5" s="40" t="s">
        <v>11</v>
      </c>
      <c r="D5" s="41">
        <v>2.9</v>
      </c>
      <c r="E5" s="57">
        <v>42594</v>
      </c>
      <c r="F5" s="62">
        <v>2.9</v>
      </c>
      <c r="G5" s="70"/>
      <c r="H5" s="62"/>
      <c r="I5" s="70"/>
      <c r="J5" s="62"/>
      <c r="K5" s="3"/>
      <c r="L5" s="4"/>
    </row>
    <row r="6" spans="1:12" x14ac:dyDescent="0.25">
      <c r="A6" s="39"/>
      <c r="B6" s="38" t="s">
        <v>12</v>
      </c>
      <c r="C6" s="40" t="s">
        <v>13</v>
      </c>
      <c r="D6" s="41">
        <v>7.13</v>
      </c>
      <c r="E6" s="57">
        <v>42594</v>
      </c>
      <c r="F6" s="62">
        <f>D6*2</f>
        <v>14.26</v>
      </c>
      <c r="G6" s="70"/>
      <c r="H6" s="62"/>
      <c r="I6" s="70"/>
      <c r="J6" s="62"/>
      <c r="K6" s="3"/>
      <c r="L6" s="4"/>
    </row>
    <row r="7" spans="1:12" ht="15" customHeight="1" x14ac:dyDescent="0.25">
      <c r="A7" s="39"/>
      <c r="B7" s="38" t="s">
        <v>14</v>
      </c>
      <c r="C7" s="40" t="s">
        <v>15</v>
      </c>
      <c r="D7" s="42">
        <v>0.8</v>
      </c>
      <c r="E7" s="57">
        <v>42594</v>
      </c>
      <c r="F7" s="63">
        <v>0.8</v>
      </c>
      <c r="G7" s="71"/>
      <c r="H7" s="63"/>
      <c r="I7" s="71"/>
      <c r="J7" s="63"/>
      <c r="K7" s="3"/>
      <c r="L7" s="4"/>
    </row>
    <row r="8" spans="1:12" x14ac:dyDescent="0.25">
      <c r="A8" s="39"/>
      <c r="B8" s="38" t="s">
        <v>16</v>
      </c>
      <c r="C8" s="40" t="s">
        <v>17</v>
      </c>
      <c r="D8" s="41">
        <v>1.32</v>
      </c>
      <c r="E8" s="58"/>
      <c r="F8" s="62"/>
      <c r="G8" s="70"/>
      <c r="H8" s="62"/>
      <c r="I8" s="70"/>
      <c r="J8" s="62"/>
      <c r="K8" s="3"/>
      <c r="L8" s="4"/>
    </row>
    <row r="9" spans="1:12" ht="24.75" x14ac:dyDescent="0.25">
      <c r="A9" s="39"/>
      <c r="B9" s="38" t="s">
        <v>18</v>
      </c>
      <c r="C9" s="40" t="s">
        <v>19</v>
      </c>
      <c r="D9" s="41">
        <v>1.86</v>
      </c>
      <c r="E9" s="58"/>
      <c r="F9" s="62"/>
      <c r="G9" s="70"/>
      <c r="H9" s="62"/>
      <c r="I9" s="70"/>
      <c r="J9" s="62"/>
      <c r="K9" s="3"/>
      <c r="L9" s="4"/>
    </row>
    <row r="10" spans="1:12" x14ac:dyDescent="0.25">
      <c r="A10" s="39"/>
      <c r="B10" s="38" t="s">
        <v>20</v>
      </c>
      <c r="C10" s="40" t="s">
        <v>21</v>
      </c>
      <c r="D10" s="41">
        <v>3.26</v>
      </c>
      <c r="E10" s="57">
        <v>42594</v>
      </c>
      <c r="F10" s="62">
        <f>D10*2</f>
        <v>6.52</v>
      </c>
      <c r="G10" s="70"/>
      <c r="H10" s="62"/>
      <c r="I10" s="70"/>
      <c r="J10" s="62"/>
      <c r="K10" s="3"/>
      <c r="L10" s="4"/>
    </row>
    <row r="11" spans="1:12" ht="24.75" x14ac:dyDescent="0.25">
      <c r="A11" s="39"/>
      <c r="B11" s="38" t="s">
        <v>22</v>
      </c>
      <c r="C11" s="40" t="s">
        <v>23</v>
      </c>
      <c r="D11" s="41">
        <v>3.3</v>
      </c>
      <c r="E11" s="57">
        <v>42594</v>
      </c>
      <c r="F11" s="62">
        <v>3.3</v>
      </c>
      <c r="G11" s="70"/>
      <c r="H11" s="62"/>
      <c r="I11" s="70"/>
      <c r="J11" s="62"/>
      <c r="K11" s="3"/>
      <c r="L11" s="4"/>
    </row>
    <row r="12" spans="1:12" x14ac:dyDescent="0.25">
      <c r="A12" s="39"/>
      <c r="B12" s="38" t="s">
        <v>24</v>
      </c>
      <c r="C12" s="40" t="s">
        <v>25</v>
      </c>
      <c r="D12" s="41">
        <v>0.59499999999999997</v>
      </c>
      <c r="E12" s="58"/>
      <c r="F12" s="62"/>
      <c r="G12" s="70"/>
      <c r="H12" s="62"/>
      <c r="I12" s="70"/>
      <c r="J12" s="62"/>
      <c r="K12" s="3"/>
      <c r="L12" s="4"/>
    </row>
    <row r="13" spans="1:12" x14ac:dyDescent="0.25">
      <c r="A13" s="39"/>
      <c r="B13" s="38" t="s">
        <v>26</v>
      </c>
      <c r="C13" s="40" t="s">
        <v>27</v>
      </c>
      <c r="D13" s="41">
        <v>1.73</v>
      </c>
      <c r="E13" s="58"/>
      <c r="F13" s="62"/>
      <c r="G13" s="70"/>
      <c r="H13" s="62"/>
      <c r="I13" s="70"/>
      <c r="J13" s="62"/>
      <c r="K13" s="3"/>
      <c r="L13" s="4"/>
    </row>
    <row r="14" spans="1:12" x14ac:dyDescent="0.25">
      <c r="A14" s="39"/>
      <c r="B14" s="38" t="s">
        <v>28</v>
      </c>
      <c r="C14" s="40" t="s">
        <v>29</v>
      </c>
      <c r="D14" s="41">
        <v>0.96099999999999997</v>
      </c>
      <c r="E14" s="57">
        <v>42594</v>
      </c>
      <c r="F14" s="62">
        <v>0.96099999999999997</v>
      </c>
      <c r="G14" s="70"/>
      <c r="H14" s="62"/>
      <c r="I14" s="70"/>
      <c r="J14" s="62"/>
      <c r="K14" s="3"/>
      <c r="L14" s="4"/>
    </row>
    <row r="15" spans="1:12" x14ac:dyDescent="0.25">
      <c r="A15" s="39"/>
      <c r="B15" s="38" t="s">
        <v>30</v>
      </c>
      <c r="C15" s="43" t="s">
        <v>31</v>
      </c>
      <c r="D15" s="41">
        <v>2.35</v>
      </c>
      <c r="E15" s="57">
        <v>42594</v>
      </c>
      <c r="F15" s="62">
        <v>2.35</v>
      </c>
      <c r="G15" s="70"/>
      <c r="H15" s="62"/>
      <c r="I15" s="70"/>
      <c r="J15" s="62"/>
      <c r="K15" s="3"/>
      <c r="L15" s="4"/>
    </row>
    <row r="16" spans="1:12" x14ac:dyDescent="0.25">
      <c r="A16" s="39"/>
      <c r="B16" s="38" t="s">
        <v>32</v>
      </c>
      <c r="C16" s="44" t="s">
        <v>33</v>
      </c>
      <c r="D16" s="41">
        <v>2.198</v>
      </c>
      <c r="E16" s="57">
        <v>42594</v>
      </c>
      <c r="F16" s="62">
        <v>2.198</v>
      </c>
      <c r="G16" s="70"/>
      <c r="H16" s="62"/>
      <c r="I16" s="70"/>
      <c r="J16" s="62"/>
      <c r="K16" s="3"/>
      <c r="L16" s="4"/>
    </row>
    <row r="17" spans="1:12" x14ac:dyDescent="0.25">
      <c r="A17" s="39"/>
      <c r="B17" s="38" t="s">
        <v>34</v>
      </c>
      <c r="C17" s="44" t="s">
        <v>35</v>
      </c>
      <c r="D17" s="41">
        <v>1.0489999999999999</v>
      </c>
      <c r="E17" s="58"/>
      <c r="F17" s="62"/>
      <c r="G17" s="70"/>
      <c r="H17" s="62"/>
      <c r="I17" s="70"/>
      <c r="J17" s="62"/>
      <c r="K17" s="3"/>
      <c r="L17" s="4"/>
    </row>
    <row r="18" spans="1:12" x14ac:dyDescent="0.25">
      <c r="A18" s="39"/>
      <c r="B18" s="38" t="s">
        <v>36</v>
      </c>
      <c r="C18" s="44" t="s">
        <v>37</v>
      </c>
      <c r="D18" s="41">
        <v>0.70699999999999996</v>
      </c>
      <c r="E18" s="58"/>
      <c r="F18" s="64"/>
      <c r="G18" s="72"/>
      <c r="H18" s="64"/>
      <c r="I18" s="72"/>
      <c r="J18" s="64"/>
      <c r="K18" s="3"/>
      <c r="L18" s="4"/>
    </row>
    <row r="19" spans="1:12" ht="24.75" x14ac:dyDescent="0.25">
      <c r="A19" s="39"/>
      <c r="B19" s="38" t="s">
        <v>38</v>
      </c>
      <c r="C19" s="44" t="s">
        <v>39</v>
      </c>
      <c r="D19" s="41">
        <v>1.5860000000000001</v>
      </c>
      <c r="E19" s="57">
        <v>42594</v>
      </c>
      <c r="F19" s="62">
        <v>1.5860000000000001</v>
      </c>
      <c r="G19" s="70"/>
      <c r="H19" s="62"/>
      <c r="I19" s="70"/>
      <c r="J19" s="62"/>
      <c r="K19" s="3"/>
      <c r="L19" s="4"/>
    </row>
    <row r="20" spans="1:12" x14ac:dyDescent="0.25">
      <c r="A20" s="39"/>
      <c r="B20" s="38" t="s">
        <v>40</v>
      </c>
      <c r="C20" s="44" t="s">
        <v>41</v>
      </c>
      <c r="D20" s="41">
        <v>3.71</v>
      </c>
      <c r="E20" s="57">
        <v>42594</v>
      </c>
      <c r="F20" s="62">
        <v>3.71</v>
      </c>
      <c r="G20" s="70"/>
      <c r="H20" s="62"/>
      <c r="I20" s="70"/>
      <c r="J20" s="62"/>
      <c r="K20" s="3"/>
      <c r="L20" s="4"/>
    </row>
    <row r="21" spans="1:12" x14ac:dyDescent="0.25">
      <c r="A21" s="39"/>
      <c r="B21" s="38" t="s">
        <v>42</v>
      </c>
      <c r="C21" s="44" t="s">
        <v>43</v>
      </c>
      <c r="D21" s="41">
        <v>0.84</v>
      </c>
      <c r="E21" s="57">
        <v>42587</v>
      </c>
      <c r="F21" s="62">
        <v>0.84</v>
      </c>
      <c r="G21" s="70"/>
      <c r="H21" s="62"/>
      <c r="I21" s="70"/>
      <c r="J21" s="62"/>
      <c r="K21" s="3"/>
      <c r="L21" s="4"/>
    </row>
    <row r="22" spans="1:12" x14ac:dyDescent="0.25">
      <c r="A22" s="39"/>
      <c r="B22" s="38" t="s">
        <v>44</v>
      </c>
      <c r="C22" s="44" t="s">
        <v>45</v>
      </c>
      <c r="D22" s="41">
        <v>0.56999999999999995</v>
      </c>
      <c r="E22" s="57">
        <v>42587</v>
      </c>
      <c r="F22" s="62">
        <v>0.56999999999999995</v>
      </c>
      <c r="G22" s="70"/>
      <c r="H22" s="62"/>
      <c r="I22" s="70"/>
      <c r="J22" s="62"/>
      <c r="K22" s="3"/>
      <c r="L22" s="4"/>
    </row>
    <row r="23" spans="1:12" x14ac:dyDescent="0.25">
      <c r="A23" s="39"/>
      <c r="B23" s="38" t="s">
        <v>46</v>
      </c>
      <c r="C23" s="44" t="s">
        <v>47</v>
      </c>
      <c r="D23" s="41">
        <v>2.58</v>
      </c>
      <c r="E23" s="57">
        <v>42587</v>
      </c>
      <c r="F23" s="62">
        <v>2.58</v>
      </c>
      <c r="G23" s="70"/>
      <c r="H23" s="62"/>
      <c r="I23" s="70"/>
      <c r="J23" s="62"/>
      <c r="K23" s="3"/>
      <c r="L23" s="4"/>
    </row>
    <row r="24" spans="1:12" x14ac:dyDescent="0.25">
      <c r="A24" s="39"/>
      <c r="B24" s="38" t="s">
        <v>48</v>
      </c>
      <c r="C24" s="44" t="s">
        <v>49</v>
      </c>
      <c r="D24" s="41">
        <v>3.6</v>
      </c>
      <c r="E24" s="57">
        <v>42588</v>
      </c>
      <c r="F24" s="62">
        <v>3.6</v>
      </c>
      <c r="G24" s="70"/>
      <c r="H24" s="62"/>
      <c r="I24" s="70"/>
      <c r="J24" s="62"/>
      <c r="K24" s="3"/>
      <c r="L24" s="4"/>
    </row>
    <row r="25" spans="1:12" x14ac:dyDescent="0.25">
      <c r="A25" s="39"/>
      <c r="B25" s="38" t="s">
        <v>50</v>
      </c>
      <c r="C25" s="44" t="s">
        <v>51</v>
      </c>
      <c r="D25" s="41">
        <v>4.9000000000000004</v>
      </c>
      <c r="E25" s="57">
        <v>42587</v>
      </c>
      <c r="F25" s="62">
        <v>4.9000000000000004</v>
      </c>
      <c r="G25" s="70"/>
      <c r="H25" s="62"/>
      <c r="I25" s="70"/>
      <c r="J25" s="62"/>
      <c r="K25" s="3"/>
      <c r="L25" s="4"/>
    </row>
    <row r="26" spans="1:12" x14ac:dyDescent="0.25">
      <c r="A26" s="39"/>
      <c r="B26" s="38" t="s">
        <v>52</v>
      </c>
      <c r="C26" s="44" t="s">
        <v>53</v>
      </c>
      <c r="D26" s="41">
        <v>0.39</v>
      </c>
      <c r="E26" s="58"/>
      <c r="F26" s="62"/>
      <c r="G26" s="70"/>
      <c r="H26" s="62"/>
      <c r="I26" s="70"/>
      <c r="J26" s="62"/>
      <c r="K26" s="3"/>
      <c r="L26" s="4"/>
    </row>
    <row r="27" spans="1:12" x14ac:dyDescent="0.25">
      <c r="A27" s="39"/>
      <c r="B27" s="38" t="s">
        <v>54</v>
      </c>
      <c r="C27" s="44" t="s">
        <v>55</v>
      </c>
      <c r="D27" s="41">
        <v>1.44</v>
      </c>
      <c r="E27" s="57">
        <v>42594</v>
      </c>
      <c r="F27" s="62">
        <v>1.44</v>
      </c>
      <c r="G27" s="70"/>
      <c r="H27" s="62"/>
      <c r="I27" s="70"/>
      <c r="J27" s="62"/>
      <c r="K27" s="3"/>
      <c r="L27" s="4"/>
    </row>
    <row r="28" spans="1:12" ht="24.75" x14ac:dyDescent="0.25">
      <c r="A28" s="39"/>
      <c r="B28" s="38" t="s">
        <v>56</v>
      </c>
      <c r="C28" s="44" t="s">
        <v>57</v>
      </c>
      <c r="D28" s="41">
        <v>3</v>
      </c>
      <c r="E28" s="57">
        <v>42588</v>
      </c>
      <c r="F28" s="62">
        <v>3</v>
      </c>
      <c r="G28" s="70"/>
      <c r="H28" s="62"/>
      <c r="I28" s="70"/>
      <c r="J28" s="62"/>
      <c r="K28" s="3"/>
      <c r="L28" s="4"/>
    </row>
    <row r="29" spans="1:12" ht="24.75" x14ac:dyDescent="0.25">
      <c r="A29" s="39"/>
      <c r="B29" s="38" t="s">
        <v>58</v>
      </c>
      <c r="C29" s="44" t="s">
        <v>59</v>
      </c>
      <c r="D29" s="41">
        <v>0.7</v>
      </c>
      <c r="E29" s="58"/>
      <c r="F29" s="62"/>
      <c r="G29" s="70"/>
      <c r="H29" s="62"/>
      <c r="I29" s="70"/>
      <c r="J29" s="62"/>
      <c r="K29" s="3"/>
      <c r="L29" s="4"/>
    </row>
    <row r="30" spans="1:12" x14ac:dyDescent="0.25">
      <c r="A30" s="39"/>
      <c r="B30" s="38" t="s">
        <v>60</v>
      </c>
      <c r="C30" s="44" t="s">
        <v>61</v>
      </c>
      <c r="D30" s="41">
        <v>0.48</v>
      </c>
      <c r="E30" s="58"/>
      <c r="F30" s="62"/>
      <c r="G30" s="70"/>
      <c r="H30" s="62"/>
      <c r="I30" s="70"/>
      <c r="J30" s="62"/>
      <c r="K30" s="3"/>
      <c r="L30" s="4"/>
    </row>
    <row r="31" spans="1:12" ht="24.75" x14ac:dyDescent="0.25">
      <c r="A31" s="39"/>
      <c r="B31" s="38" t="s">
        <v>62</v>
      </c>
      <c r="C31" s="44" t="s">
        <v>63</v>
      </c>
      <c r="D31" s="41">
        <v>1</v>
      </c>
      <c r="E31" s="58"/>
      <c r="F31" s="62"/>
      <c r="G31" s="70"/>
      <c r="H31" s="62"/>
      <c r="I31" s="70"/>
      <c r="J31" s="62"/>
      <c r="K31" s="3"/>
      <c r="L31" s="4"/>
    </row>
    <row r="32" spans="1:12" x14ac:dyDescent="0.25">
      <c r="A32" s="39"/>
      <c r="B32" s="38" t="s">
        <v>64</v>
      </c>
      <c r="C32" s="44" t="s">
        <v>65</v>
      </c>
      <c r="D32" s="41">
        <v>1.6</v>
      </c>
      <c r="E32" s="57">
        <v>42587</v>
      </c>
      <c r="F32" s="62">
        <v>1.6</v>
      </c>
      <c r="G32" s="70"/>
      <c r="H32" s="62"/>
      <c r="I32" s="70"/>
      <c r="J32" s="62"/>
      <c r="K32" s="3"/>
      <c r="L32" s="4"/>
    </row>
    <row r="33" spans="1:12" x14ac:dyDescent="0.25">
      <c r="A33" s="39"/>
      <c r="B33" s="38" t="s">
        <v>66</v>
      </c>
      <c r="C33" s="44" t="s">
        <v>67</v>
      </c>
      <c r="D33" s="41">
        <v>0.44</v>
      </c>
      <c r="E33" s="57">
        <v>42588</v>
      </c>
      <c r="F33" s="62">
        <v>0.44</v>
      </c>
      <c r="G33" s="70"/>
      <c r="H33" s="62"/>
      <c r="I33" s="70"/>
      <c r="J33" s="62"/>
      <c r="K33" s="3"/>
      <c r="L33" s="4"/>
    </row>
    <row r="34" spans="1:12" x14ac:dyDescent="0.25">
      <c r="A34" s="39"/>
      <c r="B34" s="38" t="s">
        <v>68</v>
      </c>
      <c r="C34" s="44" t="s">
        <v>69</v>
      </c>
      <c r="D34" s="41">
        <v>0.86</v>
      </c>
      <c r="E34" s="58"/>
      <c r="F34" s="62"/>
      <c r="G34" s="70"/>
      <c r="H34" s="62"/>
      <c r="I34" s="70"/>
      <c r="J34" s="62"/>
      <c r="K34" s="3"/>
      <c r="L34" s="4"/>
    </row>
    <row r="35" spans="1:12" x14ac:dyDescent="0.25">
      <c r="A35" s="39"/>
      <c r="B35" s="38" t="s">
        <v>70</v>
      </c>
      <c r="C35" s="44" t="s">
        <v>71</v>
      </c>
      <c r="D35" s="41">
        <v>0.51</v>
      </c>
      <c r="E35" s="58"/>
      <c r="F35" s="62"/>
      <c r="G35" s="70"/>
      <c r="H35" s="62"/>
      <c r="I35" s="70"/>
      <c r="J35" s="62"/>
      <c r="K35" s="3"/>
      <c r="L35" s="4"/>
    </row>
    <row r="36" spans="1:12" x14ac:dyDescent="0.25">
      <c r="A36" s="39"/>
      <c r="B36" s="38" t="s">
        <v>72</v>
      </c>
      <c r="C36" s="43" t="s">
        <v>73</v>
      </c>
      <c r="D36" s="41">
        <v>0.78</v>
      </c>
      <c r="E36" s="57">
        <v>42587</v>
      </c>
      <c r="F36" s="62">
        <v>0.78</v>
      </c>
      <c r="G36" s="70"/>
      <c r="H36" s="62"/>
      <c r="I36" s="70"/>
      <c r="J36" s="62"/>
      <c r="K36" s="3"/>
      <c r="L36" s="4"/>
    </row>
    <row r="37" spans="1:12" x14ac:dyDescent="0.25">
      <c r="A37" s="39"/>
      <c r="B37" s="38" t="s">
        <v>74</v>
      </c>
      <c r="C37" s="44" t="s">
        <v>75</v>
      </c>
      <c r="D37" s="41">
        <v>1.4</v>
      </c>
      <c r="E37" s="57">
        <v>42587</v>
      </c>
      <c r="F37" s="62">
        <v>1.4</v>
      </c>
      <c r="G37" s="72"/>
      <c r="H37" s="64"/>
      <c r="I37" s="72"/>
      <c r="J37" s="64"/>
      <c r="K37" s="3"/>
      <c r="L37" s="4"/>
    </row>
    <row r="38" spans="1:12" ht="24.75" x14ac:dyDescent="0.25">
      <c r="A38" s="39"/>
      <c r="B38" s="38" t="s">
        <v>76</v>
      </c>
      <c r="C38" s="44" t="s">
        <v>77</v>
      </c>
      <c r="D38" s="41">
        <v>0.23</v>
      </c>
      <c r="E38" s="58"/>
      <c r="F38" s="64"/>
      <c r="G38" s="72"/>
      <c r="H38" s="64"/>
      <c r="I38" s="72"/>
      <c r="J38" s="64"/>
      <c r="K38" s="3"/>
      <c r="L38" s="4"/>
    </row>
    <row r="39" spans="1:12" ht="24.75" x14ac:dyDescent="0.25">
      <c r="A39" s="39"/>
      <c r="B39" s="38" t="s">
        <v>78</v>
      </c>
      <c r="C39" s="44" t="s">
        <v>79</v>
      </c>
      <c r="D39" s="41">
        <v>4.3</v>
      </c>
      <c r="E39" s="58"/>
      <c r="F39" s="62"/>
      <c r="G39" s="70"/>
      <c r="H39" s="62"/>
      <c r="I39" s="70"/>
      <c r="J39" s="62"/>
      <c r="K39" s="3"/>
      <c r="L39" s="4"/>
    </row>
    <row r="40" spans="1:12" x14ac:dyDescent="0.25">
      <c r="A40" s="39"/>
      <c r="B40" s="38" t="s">
        <v>80</v>
      </c>
      <c r="C40" s="44" t="s">
        <v>81</v>
      </c>
      <c r="D40" s="41">
        <v>1.5</v>
      </c>
      <c r="E40" s="57">
        <v>42594</v>
      </c>
      <c r="F40" s="62">
        <v>1.5</v>
      </c>
      <c r="G40" s="70"/>
      <c r="H40" s="62"/>
      <c r="I40" s="70"/>
      <c r="J40" s="62"/>
      <c r="K40" s="3"/>
      <c r="L40" s="4"/>
    </row>
    <row r="41" spans="1:12" x14ac:dyDescent="0.25">
      <c r="A41" s="39"/>
      <c r="B41" s="38" t="s">
        <v>82</v>
      </c>
      <c r="C41" s="44" t="s">
        <v>83</v>
      </c>
      <c r="D41" s="41">
        <v>2</v>
      </c>
      <c r="E41" s="57">
        <v>42587</v>
      </c>
      <c r="F41" s="62">
        <f>D41*2</f>
        <v>4</v>
      </c>
      <c r="G41" s="70"/>
      <c r="H41" s="62"/>
      <c r="I41" s="70"/>
      <c r="J41" s="62"/>
      <c r="K41" s="3"/>
      <c r="L41" s="4"/>
    </row>
    <row r="42" spans="1:12" x14ac:dyDescent="0.25">
      <c r="A42" s="39"/>
      <c r="B42" s="38" t="s">
        <v>84</v>
      </c>
      <c r="C42" s="44" t="s">
        <v>85</v>
      </c>
      <c r="D42" s="41">
        <v>0.91</v>
      </c>
      <c r="E42" s="57">
        <v>42588</v>
      </c>
      <c r="F42" s="62">
        <f>D42*2</f>
        <v>1.82</v>
      </c>
      <c r="G42" s="70"/>
      <c r="H42" s="62"/>
      <c r="I42" s="70"/>
      <c r="J42" s="62"/>
      <c r="K42" s="3"/>
      <c r="L42" s="4"/>
    </row>
    <row r="43" spans="1:12" ht="24.75" x14ac:dyDescent="0.25">
      <c r="A43" s="39"/>
      <c r="B43" s="38" t="s">
        <v>86</v>
      </c>
      <c r="C43" s="44" t="s">
        <v>87</v>
      </c>
      <c r="D43" s="41">
        <v>0.66</v>
      </c>
      <c r="E43" s="58"/>
      <c r="F43" s="62"/>
      <c r="G43" s="70"/>
      <c r="H43" s="62"/>
      <c r="I43" s="70"/>
      <c r="J43" s="62"/>
      <c r="K43" s="3"/>
      <c r="L43" s="4"/>
    </row>
    <row r="44" spans="1:12" ht="24.75" customHeight="1" x14ac:dyDescent="0.25">
      <c r="A44" s="39"/>
      <c r="B44" s="38" t="s">
        <v>88</v>
      </c>
      <c r="C44" s="44" t="s">
        <v>89</v>
      </c>
      <c r="D44" s="41">
        <v>1.5</v>
      </c>
      <c r="E44" s="57">
        <v>42594</v>
      </c>
      <c r="F44" s="62">
        <f>D44*2</f>
        <v>3</v>
      </c>
      <c r="G44" s="70"/>
      <c r="H44" s="62"/>
      <c r="I44" s="70"/>
      <c r="J44" s="62"/>
      <c r="K44" s="3"/>
      <c r="L44" s="4"/>
    </row>
    <row r="45" spans="1:12" x14ac:dyDescent="0.25">
      <c r="A45" s="39"/>
      <c r="B45" s="38" t="s">
        <v>90</v>
      </c>
      <c r="C45" s="44" t="s">
        <v>91</v>
      </c>
      <c r="D45" s="41">
        <v>0.96</v>
      </c>
      <c r="E45" s="58"/>
      <c r="F45" s="64"/>
      <c r="G45" s="72"/>
      <c r="H45" s="64"/>
      <c r="I45" s="72"/>
      <c r="J45" s="64"/>
      <c r="K45" s="3"/>
      <c r="L45" s="4"/>
    </row>
    <row r="46" spans="1:12" x14ac:dyDescent="0.25">
      <c r="A46" s="39"/>
      <c r="B46" s="38" t="s">
        <v>92</v>
      </c>
      <c r="C46" s="44" t="s">
        <v>93</v>
      </c>
      <c r="D46" s="41">
        <v>0.98</v>
      </c>
      <c r="E46" s="58"/>
      <c r="F46" s="64"/>
      <c r="G46" s="72"/>
      <c r="H46" s="64"/>
      <c r="I46" s="72"/>
      <c r="J46" s="64"/>
      <c r="K46" s="3"/>
      <c r="L46" s="4"/>
    </row>
    <row r="47" spans="1:12" x14ac:dyDescent="0.25">
      <c r="A47" s="39"/>
      <c r="B47" s="38" t="s">
        <v>94</v>
      </c>
      <c r="C47" s="44" t="s">
        <v>95</v>
      </c>
      <c r="D47" s="41">
        <v>1.1399999999999999</v>
      </c>
      <c r="E47" s="58"/>
      <c r="F47" s="62"/>
      <c r="G47" s="70"/>
      <c r="H47" s="62"/>
      <c r="I47" s="70"/>
      <c r="J47" s="62"/>
      <c r="K47" s="3"/>
      <c r="L47" s="4"/>
    </row>
    <row r="48" spans="1:12" x14ac:dyDescent="0.25">
      <c r="A48" s="39"/>
      <c r="B48" s="38" t="s">
        <v>96</v>
      </c>
      <c r="C48" s="44" t="s">
        <v>97</v>
      </c>
      <c r="D48" s="41">
        <v>0.31</v>
      </c>
      <c r="E48" s="58"/>
      <c r="F48" s="62"/>
      <c r="G48" s="70"/>
      <c r="H48" s="62"/>
      <c r="I48" s="70"/>
      <c r="J48" s="62"/>
      <c r="K48" s="3"/>
      <c r="L48" s="4"/>
    </row>
    <row r="49" spans="1:12" x14ac:dyDescent="0.25">
      <c r="A49" s="39"/>
      <c r="B49" s="38" t="s">
        <v>98</v>
      </c>
      <c r="C49" s="44" t="s">
        <v>99</v>
      </c>
      <c r="D49" s="41">
        <v>0.41</v>
      </c>
      <c r="E49" s="58"/>
      <c r="F49" s="62"/>
      <c r="G49" s="70"/>
      <c r="H49" s="62"/>
      <c r="I49" s="70"/>
      <c r="J49" s="62"/>
      <c r="K49" s="3"/>
      <c r="L49" s="4"/>
    </row>
    <row r="50" spans="1:12" ht="24.75" x14ac:dyDescent="0.25">
      <c r="A50" s="39"/>
      <c r="B50" s="38" t="s">
        <v>100</v>
      </c>
      <c r="C50" s="44" t="s">
        <v>101</v>
      </c>
      <c r="D50" s="41">
        <v>0.16</v>
      </c>
      <c r="E50" s="58"/>
      <c r="F50" s="62"/>
      <c r="G50" s="70"/>
      <c r="H50" s="62"/>
      <c r="I50" s="70"/>
      <c r="J50" s="62"/>
      <c r="K50" s="3"/>
      <c r="L50" s="4"/>
    </row>
    <row r="51" spans="1:12" x14ac:dyDescent="0.25">
      <c r="A51" s="39"/>
      <c r="B51" s="38" t="s">
        <v>102</v>
      </c>
      <c r="C51" s="44" t="s">
        <v>103</v>
      </c>
      <c r="D51" s="41">
        <v>2.52</v>
      </c>
      <c r="E51" s="58"/>
      <c r="F51" s="64"/>
      <c r="G51" s="72"/>
      <c r="H51" s="64"/>
      <c r="I51" s="72"/>
      <c r="J51" s="64"/>
      <c r="K51" s="3"/>
      <c r="L51" s="4"/>
    </row>
    <row r="52" spans="1:12" x14ac:dyDescent="0.25">
      <c r="A52" s="39"/>
      <c r="B52" s="38" t="s">
        <v>104</v>
      </c>
      <c r="C52" s="44" t="s">
        <v>105</v>
      </c>
      <c r="D52" s="41">
        <v>0.38</v>
      </c>
      <c r="E52" s="58"/>
      <c r="F52" s="62"/>
      <c r="G52" s="70"/>
      <c r="H52" s="62"/>
      <c r="I52" s="70"/>
      <c r="J52" s="62"/>
      <c r="K52" s="3"/>
      <c r="L52" s="4"/>
    </row>
    <row r="53" spans="1:12" x14ac:dyDescent="0.25">
      <c r="A53" s="39"/>
      <c r="B53" s="38" t="s">
        <v>106</v>
      </c>
      <c r="C53" s="44" t="s">
        <v>107</v>
      </c>
      <c r="D53" s="41">
        <v>2</v>
      </c>
      <c r="E53" s="57">
        <v>42587</v>
      </c>
      <c r="F53" s="62">
        <v>2</v>
      </c>
      <c r="G53" s="70"/>
      <c r="H53" s="62"/>
      <c r="I53" s="70"/>
      <c r="J53" s="62"/>
      <c r="K53" s="3"/>
      <c r="L53" s="4"/>
    </row>
    <row r="54" spans="1:12" x14ac:dyDescent="0.25">
      <c r="A54" s="39"/>
      <c r="B54" s="38" t="s">
        <v>108</v>
      </c>
      <c r="C54" s="44" t="s">
        <v>109</v>
      </c>
      <c r="D54" s="41">
        <v>0.54</v>
      </c>
      <c r="E54" s="57">
        <v>42587</v>
      </c>
      <c r="F54" s="62">
        <v>0.54</v>
      </c>
      <c r="G54" s="72"/>
      <c r="H54" s="64"/>
      <c r="I54" s="72"/>
      <c r="J54" s="64"/>
      <c r="K54" s="3"/>
      <c r="L54" s="4"/>
    </row>
    <row r="55" spans="1:12" x14ac:dyDescent="0.25">
      <c r="A55" s="39"/>
      <c r="B55" s="38" t="s">
        <v>110</v>
      </c>
      <c r="C55" s="44" t="s">
        <v>111</v>
      </c>
      <c r="D55" s="41">
        <v>1</v>
      </c>
      <c r="E55" s="58"/>
      <c r="F55" s="62"/>
      <c r="G55" s="70"/>
      <c r="H55" s="62"/>
      <c r="I55" s="70"/>
      <c r="J55" s="62"/>
      <c r="K55" s="3"/>
      <c r="L55" s="4"/>
    </row>
    <row r="56" spans="1:12" x14ac:dyDescent="0.25">
      <c r="A56" s="39"/>
      <c r="B56" s="38" t="s">
        <v>112</v>
      </c>
      <c r="C56" s="44" t="s">
        <v>113</v>
      </c>
      <c r="D56" s="41">
        <v>3.24</v>
      </c>
      <c r="E56" s="58"/>
      <c r="F56" s="65"/>
      <c r="G56" s="73"/>
      <c r="H56" s="65"/>
      <c r="I56" s="73"/>
      <c r="J56" s="65"/>
      <c r="K56" s="3"/>
      <c r="L56" s="4"/>
    </row>
    <row r="57" spans="1:12" x14ac:dyDescent="0.25">
      <c r="A57" s="39"/>
      <c r="B57" s="38" t="s">
        <v>114</v>
      </c>
      <c r="C57" s="44" t="s">
        <v>115</v>
      </c>
      <c r="D57" s="41">
        <v>4.72</v>
      </c>
      <c r="E57" s="57">
        <v>42587</v>
      </c>
      <c r="F57" s="62">
        <v>4.72</v>
      </c>
      <c r="G57" s="70"/>
      <c r="H57" s="62"/>
      <c r="I57" s="70"/>
      <c r="J57" s="62"/>
      <c r="K57" s="3"/>
      <c r="L57" s="4"/>
    </row>
    <row r="58" spans="1:12" x14ac:dyDescent="0.25">
      <c r="A58" s="39"/>
      <c r="B58" s="38" t="s">
        <v>116</v>
      </c>
      <c r="C58" s="44" t="s">
        <v>117</v>
      </c>
      <c r="D58" s="41">
        <v>1.83</v>
      </c>
      <c r="E58" s="57">
        <v>42587</v>
      </c>
      <c r="F58" s="62">
        <v>1.83</v>
      </c>
      <c r="G58" s="70"/>
      <c r="H58" s="62"/>
      <c r="I58" s="70"/>
      <c r="J58" s="62"/>
      <c r="K58" s="3"/>
      <c r="L58" s="4"/>
    </row>
    <row r="59" spans="1:12" x14ac:dyDescent="0.25">
      <c r="A59" s="39"/>
      <c r="B59" s="38" t="s">
        <v>118</v>
      </c>
      <c r="C59" s="44" t="s">
        <v>119</v>
      </c>
      <c r="D59" s="41">
        <v>4.26</v>
      </c>
      <c r="E59" s="57">
        <v>42587</v>
      </c>
      <c r="F59" s="62">
        <v>4.26</v>
      </c>
      <c r="G59" s="70"/>
      <c r="H59" s="62"/>
      <c r="I59" s="70"/>
      <c r="J59" s="62"/>
      <c r="K59" s="3"/>
      <c r="L59" s="4"/>
    </row>
    <row r="60" spans="1:12" x14ac:dyDescent="0.25">
      <c r="A60" s="39"/>
      <c r="B60" s="38" t="s">
        <v>120</v>
      </c>
      <c r="C60" s="44" t="s">
        <v>121</v>
      </c>
      <c r="D60" s="41">
        <v>0.96</v>
      </c>
      <c r="E60" s="58"/>
      <c r="F60" s="62">
        <v>0.96</v>
      </c>
      <c r="G60" s="70"/>
      <c r="H60" s="62"/>
      <c r="I60" s="70"/>
      <c r="J60" s="62"/>
      <c r="K60" s="3"/>
      <c r="L60" s="4"/>
    </row>
    <row r="61" spans="1:12" x14ac:dyDescent="0.25">
      <c r="A61" s="39"/>
      <c r="B61" s="38" t="s">
        <v>122</v>
      </c>
      <c r="C61" s="44" t="s">
        <v>123</v>
      </c>
      <c r="D61" s="41">
        <v>1.28</v>
      </c>
      <c r="E61" s="57">
        <v>42588</v>
      </c>
      <c r="F61" s="62">
        <v>1.28</v>
      </c>
      <c r="G61" s="70"/>
      <c r="H61" s="62"/>
      <c r="I61" s="70"/>
      <c r="J61" s="62"/>
      <c r="K61" s="3"/>
      <c r="L61" s="4"/>
    </row>
    <row r="62" spans="1:12" x14ac:dyDescent="0.25">
      <c r="A62" s="39"/>
      <c r="B62" s="38" t="s">
        <v>124</v>
      </c>
      <c r="C62" s="44" t="s">
        <v>125</v>
      </c>
      <c r="D62" s="41">
        <v>1.49</v>
      </c>
      <c r="E62" s="57">
        <v>42594</v>
      </c>
      <c r="F62" s="62">
        <v>1.49</v>
      </c>
      <c r="G62" s="70"/>
      <c r="H62" s="62"/>
      <c r="I62" s="70"/>
      <c r="J62" s="62"/>
      <c r="K62" s="3"/>
      <c r="L62" s="4"/>
    </row>
    <row r="63" spans="1:12" x14ac:dyDescent="0.25">
      <c r="A63" s="39"/>
      <c r="B63" s="38" t="s">
        <v>126</v>
      </c>
      <c r="C63" s="44" t="s">
        <v>127</v>
      </c>
      <c r="D63" s="41">
        <v>1.79</v>
      </c>
      <c r="E63" s="57">
        <v>42588</v>
      </c>
      <c r="F63" s="62">
        <v>1.79</v>
      </c>
      <c r="G63" s="70"/>
      <c r="H63" s="62"/>
      <c r="I63" s="70"/>
      <c r="J63" s="62"/>
      <c r="K63" s="3"/>
      <c r="L63" s="4"/>
    </row>
    <row r="64" spans="1:12" x14ac:dyDescent="0.25">
      <c r="A64" s="39"/>
      <c r="B64" s="38" t="s">
        <v>128</v>
      </c>
      <c r="C64" s="44" t="s">
        <v>129</v>
      </c>
      <c r="D64" s="41">
        <v>1.44</v>
      </c>
      <c r="E64" s="57">
        <v>42588</v>
      </c>
      <c r="F64" s="62">
        <v>1.44</v>
      </c>
      <c r="G64" s="70"/>
      <c r="H64" s="62"/>
      <c r="I64" s="70"/>
      <c r="J64" s="62"/>
      <c r="K64" s="3"/>
      <c r="L64" s="4"/>
    </row>
    <row r="65" spans="1:12" x14ac:dyDescent="0.25">
      <c r="A65" s="39"/>
      <c r="B65" s="45" t="s">
        <v>130</v>
      </c>
      <c r="C65" s="44" t="s">
        <v>131</v>
      </c>
      <c r="D65" s="41">
        <v>1.2</v>
      </c>
      <c r="E65" s="58"/>
      <c r="F65" s="64"/>
      <c r="G65" s="70"/>
      <c r="H65" s="62"/>
      <c r="I65" s="70"/>
      <c r="J65" s="62"/>
      <c r="K65" s="3"/>
      <c r="L65" s="4"/>
    </row>
    <row r="66" spans="1:12" x14ac:dyDescent="0.25">
      <c r="A66" s="39"/>
      <c r="B66" s="38" t="s">
        <v>132</v>
      </c>
      <c r="C66" s="44" t="s">
        <v>133</v>
      </c>
      <c r="D66" s="41">
        <v>0.61</v>
      </c>
      <c r="E66" s="58"/>
      <c r="F66" s="64"/>
      <c r="G66" s="70"/>
      <c r="H66" s="62"/>
      <c r="I66" s="70"/>
      <c r="J66" s="62"/>
      <c r="K66" s="3"/>
      <c r="L66" s="4"/>
    </row>
    <row r="67" spans="1:12" x14ac:dyDescent="0.25">
      <c r="A67" s="39"/>
      <c r="B67" s="38" t="s">
        <v>134</v>
      </c>
      <c r="C67" s="44" t="s">
        <v>135</v>
      </c>
      <c r="D67" s="41">
        <v>1.84</v>
      </c>
      <c r="E67" s="57">
        <v>42588</v>
      </c>
      <c r="F67" s="62">
        <v>1.84</v>
      </c>
      <c r="G67" s="70"/>
      <c r="H67" s="62"/>
      <c r="I67" s="70"/>
      <c r="J67" s="62"/>
      <c r="K67" s="3"/>
      <c r="L67" s="4"/>
    </row>
    <row r="68" spans="1:12" x14ac:dyDescent="0.25">
      <c r="A68" s="39"/>
      <c r="B68" s="38" t="s">
        <v>136</v>
      </c>
      <c r="C68" s="44" t="s">
        <v>137</v>
      </c>
      <c r="D68" s="41">
        <v>0.43</v>
      </c>
      <c r="E68" s="58"/>
      <c r="F68" s="62"/>
      <c r="G68" s="70"/>
      <c r="H68" s="62"/>
      <c r="I68" s="70"/>
      <c r="J68" s="62"/>
      <c r="K68" s="3"/>
      <c r="L68" s="4"/>
    </row>
    <row r="69" spans="1:12" x14ac:dyDescent="0.25">
      <c r="A69" s="39"/>
      <c r="B69" s="38" t="s">
        <v>138</v>
      </c>
      <c r="C69" s="44" t="s">
        <v>139</v>
      </c>
      <c r="D69" s="41">
        <v>0.87</v>
      </c>
      <c r="E69" s="57">
        <v>42588</v>
      </c>
      <c r="F69" s="62">
        <v>0.87</v>
      </c>
      <c r="G69" s="70"/>
      <c r="H69" s="62"/>
      <c r="I69" s="70"/>
      <c r="J69" s="62"/>
      <c r="K69" s="3"/>
      <c r="L69" s="4"/>
    </row>
    <row r="70" spans="1:12" x14ac:dyDescent="0.25">
      <c r="A70" s="39"/>
      <c r="B70" s="38" t="s">
        <v>140</v>
      </c>
      <c r="C70" s="44" t="s">
        <v>141</v>
      </c>
      <c r="D70" s="41">
        <v>0.42</v>
      </c>
      <c r="E70" s="58"/>
      <c r="F70" s="64"/>
      <c r="G70" s="72"/>
      <c r="H70" s="64"/>
      <c r="I70" s="72"/>
      <c r="J70" s="64"/>
      <c r="L70" s="4"/>
    </row>
    <row r="71" spans="1:12" x14ac:dyDescent="0.25">
      <c r="A71" s="39"/>
      <c r="B71" s="38" t="s">
        <v>142</v>
      </c>
      <c r="C71" s="44" t="s">
        <v>143</v>
      </c>
      <c r="D71" s="41">
        <v>9.57</v>
      </c>
      <c r="E71" s="57">
        <v>42588</v>
      </c>
      <c r="F71" s="62">
        <v>9.57</v>
      </c>
      <c r="G71" s="70"/>
      <c r="H71" s="62"/>
      <c r="I71" s="70"/>
      <c r="J71" s="62"/>
      <c r="K71" s="5"/>
      <c r="L71" s="4"/>
    </row>
    <row r="72" spans="1:12" x14ac:dyDescent="0.25">
      <c r="A72" s="39"/>
      <c r="B72" s="38" t="s">
        <v>144</v>
      </c>
      <c r="C72" s="44" t="s">
        <v>145</v>
      </c>
      <c r="D72" s="41">
        <v>0.21</v>
      </c>
      <c r="E72" s="58"/>
      <c r="F72" s="62"/>
      <c r="G72" s="70"/>
      <c r="H72" s="62"/>
      <c r="I72" s="70"/>
      <c r="J72" s="62"/>
      <c r="K72" s="3"/>
      <c r="L72" s="4"/>
    </row>
    <row r="73" spans="1:12" x14ac:dyDescent="0.25">
      <c r="A73" s="39"/>
      <c r="B73" s="38" t="s">
        <v>146</v>
      </c>
      <c r="C73" s="44" t="s">
        <v>147</v>
      </c>
      <c r="D73" s="41">
        <v>2.72</v>
      </c>
      <c r="E73" s="57">
        <v>42594</v>
      </c>
      <c r="F73" s="62">
        <v>2.72</v>
      </c>
      <c r="G73" s="70"/>
      <c r="H73" s="62"/>
      <c r="I73" s="70"/>
      <c r="J73" s="62"/>
      <c r="K73" s="3"/>
      <c r="L73" s="4"/>
    </row>
    <row r="74" spans="1:12" x14ac:dyDescent="0.25">
      <c r="A74" s="39"/>
      <c r="B74" s="38" t="s">
        <v>148</v>
      </c>
      <c r="C74" s="44" t="s">
        <v>149</v>
      </c>
      <c r="D74" s="41">
        <v>0.82</v>
      </c>
      <c r="E74" s="58"/>
      <c r="F74" s="64"/>
      <c r="G74" s="72"/>
      <c r="H74" s="64"/>
      <c r="I74" s="72"/>
      <c r="J74" s="64"/>
      <c r="K74" s="3"/>
      <c r="L74" s="4"/>
    </row>
    <row r="75" spans="1:12" x14ac:dyDescent="0.25">
      <c r="A75" s="39"/>
      <c r="B75" s="38" t="s">
        <v>150</v>
      </c>
      <c r="C75" s="44" t="s">
        <v>151</v>
      </c>
      <c r="D75" s="41">
        <v>1.26</v>
      </c>
      <c r="E75" s="58"/>
      <c r="F75" s="64"/>
      <c r="G75" s="72"/>
      <c r="H75" s="64"/>
      <c r="I75" s="72"/>
      <c r="J75" s="64"/>
      <c r="K75" s="3"/>
      <c r="L75" s="4"/>
    </row>
    <row r="76" spans="1:12" x14ac:dyDescent="0.25">
      <c r="A76" s="39"/>
      <c r="B76" s="38" t="s">
        <v>152</v>
      </c>
      <c r="C76" s="44" t="s">
        <v>153</v>
      </c>
      <c r="D76" s="41">
        <v>1.25</v>
      </c>
      <c r="E76" s="58"/>
      <c r="F76" s="62"/>
      <c r="G76" s="70"/>
      <c r="H76" s="62"/>
      <c r="I76" s="70"/>
      <c r="J76" s="62"/>
      <c r="K76" s="3"/>
      <c r="L76" s="4"/>
    </row>
    <row r="77" spans="1:12" x14ac:dyDescent="0.25">
      <c r="A77" s="39"/>
      <c r="B77" s="38" t="s">
        <v>154</v>
      </c>
      <c r="C77" s="46" t="s">
        <v>155</v>
      </c>
      <c r="D77" s="47">
        <v>0.29899999999999999</v>
      </c>
      <c r="E77" s="58"/>
      <c r="F77" s="64"/>
      <c r="G77" s="72"/>
      <c r="H77" s="64"/>
      <c r="I77" s="72"/>
      <c r="J77" s="64"/>
      <c r="K77" s="3"/>
      <c r="L77" s="4"/>
    </row>
    <row r="78" spans="1:12" x14ac:dyDescent="0.25">
      <c r="A78" s="39"/>
      <c r="B78" s="38" t="s">
        <v>156</v>
      </c>
      <c r="C78" s="48" t="s">
        <v>157</v>
      </c>
      <c r="D78" s="47">
        <v>0.29799999999999999</v>
      </c>
      <c r="E78" s="58"/>
      <c r="F78" s="66"/>
      <c r="G78" s="74"/>
      <c r="H78" s="66"/>
      <c r="I78" s="74"/>
      <c r="J78" s="66"/>
      <c r="K78" s="3"/>
      <c r="L78" s="4"/>
    </row>
    <row r="79" spans="1:12" x14ac:dyDescent="0.25">
      <c r="A79" s="39"/>
      <c r="B79" s="38" t="s">
        <v>158</v>
      </c>
      <c r="C79" s="48" t="s">
        <v>159</v>
      </c>
      <c r="D79" s="47">
        <v>0.41899999999999998</v>
      </c>
      <c r="E79" s="58"/>
      <c r="F79" s="64"/>
      <c r="G79" s="72"/>
      <c r="H79" s="64"/>
      <c r="I79" s="72"/>
      <c r="J79" s="64"/>
      <c r="K79" s="3"/>
      <c r="L79" s="4"/>
    </row>
    <row r="80" spans="1:12" x14ac:dyDescent="0.25">
      <c r="A80" s="39"/>
      <c r="B80" s="38" t="s">
        <v>160</v>
      </c>
      <c r="C80" s="46" t="s">
        <v>161</v>
      </c>
      <c r="D80" s="47">
        <v>0.56999999999999995</v>
      </c>
      <c r="E80" s="58"/>
      <c r="F80" s="66"/>
      <c r="G80" s="74"/>
      <c r="H80" s="66"/>
      <c r="I80" s="74"/>
      <c r="J80" s="66"/>
      <c r="K80" s="3"/>
      <c r="L80" s="4"/>
    </row>
    <row r="81" spans="1:12" x14ac:dyDescent="0.25">
      <c r="A81" s="39"/>
      <c r="B81" s="38" t="s">
        <v>162</v>
      </c>
      <c r="C81" s="46" t="s">
        <v>163</v>
      </c>
      <c r="D81" s="49">
        <v>0.41</v>
      </c>
      <c r="E81" s="58"/>
      <c r="F81" s="64"/>
      <c r="G81" s="72"/>
      <c r="H81" s="64"/>
      <c r="I81" s="72"/>
      <c r="J81" s="64"/>
      <c r="K81" s="3"/>
      <c r="L81" s="4"/>
    </row>
    <row r="82" spans="1:12" x14ac:dyDescent="0.25">
      <c r="A82" s="39"/>
      <c r="B82" s="38" t="s">
        <v>164</v>
      </c>
      <c r="C82" s="46" t="s">
        <v>165</v>
      </c>
      <c r="D82" s="47">
        <v>0.19600000000000001</v>
      </c>
      <c r="E82" s="58"/>
      <c r="F82" s="64"/>
      <c r="G82" s="72"/>
      <c r="H82" s="64"/>
      <c r="I82" s="72"/>
      <c r="J82" s="64"/>
      <c r="K82" s="3"/>
      <c r="L82" s="4"/>
    </row>
    <row r="83" spans="1:12" x14ac:dyDescent="0.25">
      <c r="A83" s="39"/>
      <c r="B83" s="38" t="s">
        <v>166</v>
      </c>
      <c r="C83" s="46" t="s">
        <v>167</v>
      </c>
      <c r="D83" s="47">
        <v>0.312</v>
      </c>
      <c r="E83" s="58"/>
      <c r="F83" s="64"/>
      <c r="G83" s="72"/>
      <c r="H83" s="64"/>
      <c r="I83" s="72"/>
      <c r="J83" s="64"/>
      <c r="K83" s="3"/>
      <c r="L83" s="4"/>
    </row>
    <row r="84" spans="1:12" x14ac:dyDescent="0.25">
      <c r="A84" s="39"/>
      <c r="B84" s="38" t="s">
        <v>168</v>
      </c>
      <c r="C84" s="50" t="s">
        <v>169</v>
      </c>
      <c r="D84" s="47">
        <v>0.20599999999999999</v>
      </c>
      <c r="E84" s="58"/>
      <c r="F84" s="64"/>
      <c r="G84" s="72"/>
      <c r="H84" s="64"/>
      <c r="I84" s="72"/>
      <c r="J84" s="64"/>
      <c r="K84" s="3"/>
      <c r="L84" s="4"/>
    </row>
    <row r="85" spans="1:12" ht="24.75" x14ac:dyDescent="0.25">
      <c r="A85" s="39"/>
      <c r="B85" s="38" t="s">
        <v>170</v>
      </c>
      <c r="C85" s="50" t="s">
        <v>171</v>
      </c>
      <c r="D85" s="47">
        <v>0.17299999999999999</v>
      </c>
      <c r="E85" s="58"/>
      <c r="F85" s="66"/>
      <c r="G85" s="74"/>
      <c r="H85" s="66"/>
      <c r="I85" s="74"/>
      <c r="J85" s="66"/>
      <c r="K85" s="3"/>
      <c r="L85" s="4"/>
    </row>
    <row r="86" spans="1:12" x14ac:dyDescent="0.25">
      <c r="A86" s="39" t="s">
        <v>172</v>
      </c>
      <c r="B86" s="38" t="s">
        <v>173</v>
      </c>
      <c r="C86" s="51" t="s">
        <v>174</v>
      </c>
      <c r="D86" s="41">
        <v>2.65</v>
      </c>
      <c r="E86" s="57">
        <v>42592</v>
      </c>
      <c r="F86" s="62">
        <v>2.65</v>
      </c>
      <c r="G86" s="70"/>
      <c r="H86" s="62"/>
      <c r="I86" s="70"/>
      <c r="J86" s="62"/>
      <c r="K86" s="3"/>
      <c r="L86" s="4"/>
    </row>
    <row r="87" spans="1:12" x14ac:dyDescent="0.25">
      <c r="A87" s="39"/>
      <c r="B87" s="38" t="s">
        <v>175</v>
      </c>
      <c r="C87" s="51" t="s">
        <v>176</v>
      </c>
      <c r="D87" s="41">
        <v>4.8</v>
      </c>
      <c r="E87" s="57">
        <v>42592</v>
      </c>
      <c r="F87" s="62">
        <v>4.8</v>
      </c>
      <c r="G87" s="70"/>
      <c r="H87" s="62"/>
      <c r="I87" s="70"/>
      <c r="J87" s="62"/>
      <c r="K87" s="3"/>
      <c r="L87" s="4"/>
    </row>
    <row r="88" spans="1:12" x14ac:dyDescent="0.25">
      <c r="A88" s="39"/>
      <c r="B88" s="38" t="s">
        <v>177</v>
      </c>
      <c r="C88" s="40" t="s">
        <v>178</v>
      </c>
      <c r="D88" s="41">
        <v>3.02</v>
      </c>
      <c r="E88" s="58"/>
      <c r="F88" s="62"/>
      <c r="G88" s="70"/>
      <c r="H88" s="62"/>
      <c r="I88" s="70"/>
      <c r="J88" s="62"/>
      <c r="K88" s="3"/>
      <c r="L88" s="4"/>
    </row>
    <row r="89" spans="1:12" x14ac:dyDescent="0.25">
      <c r="A89" s="39"/>
      <c r="B89" s="38" t="s">
        <v>179</v>
      </c>
      <c r="C89" s="52" t="s">
        <v>180</v>
      </c>
      <c r="D89" s="42">
        <v>5.7</v>
      </c>
      <c r="E89" s="57">
        <v>42592</v>
      </c>
      <c r="F89" s="63">
        <v>5.7</v>
      </c>
      <c r="G89" s="71"/>
      <c r="H89" s="63"/>
      <c r="I89" s="71"/>
      <c r="J89" s="63"/>
      <c r="K89" s="3"/>
      <c r="L89" s="4"/>
    </row>
    <row r="90" spans="1:12" x14ac:dyDescent="0.25">
      <c r="A90" s="39"/>
      <c r="B90" s="38" t="s">
        <v>181</v>
      </c>
      <c r="C90" s="52" t="s">
        <v>182</v>
      </c>
      <c r="D90" s="42">
        <v>9.3000000000000007</v>
      </c>
      <c r="E90" s="57">
        <v>42592</v>
      </c>
      <c r="F90" s="63">
        <f>D90*2</f>
        <v>18.600000000000001</v>
      </c>
      <c r="G90" s="71"/>
      <c r="H90" s="63"/>
      <c r="I90" s="71"/>
      <c r="J90" s="63"/>
      <c r="K90" s="3"/>
      <c r="L90" s="4"/>
    </row>
    <row r="91" spans="1:12" x14ac:dyDescent="0.25">
      <c r="A91" s="39"/>
      <c r="B91" s="38" t="s">
        <v>183</v>
      </c>
      <c r="C91" s="52" t="s">
        <v>184</v>
      </c>
      <c r="D91" s="42">
        <v>1.2</v>
      </c>
      <c r="E91" s="57">
        <v>42592</v>
      </c>
      <c r="F91" s="63">
        <v>1.2</v>
      </c>
      <c r="G91" s="71"/>
      <c r="H91" s="63"/>
      <c r="I91" s="71"/>
      <c r="J91" s="63"/>
      <c r="K91" s="3"/>
      <c r="L91" s="4"/>
    </row>
    <row r="92" spans="1:12" x14ac:dyDescent="0.25">
      <c r="A92" s="39"/>
      <c r="B92" s="38" t="s">
        <v>185</v>
      </c>
      <c r="C92" s="52" t="s">
        <v>186</v>
      </c>
      <c r="D92" s="42">
        <v>1.59</v>
      </c>
      <c r="E92" s="58"/>
      <c r="F92" s="64"/>
      <c r="G92" s="72"/>
      <c r="H92" s="64"/>
      <c r="I92" s="72"/>
      <c r="J92" s="64"/>
      <c r="K92" s="3"/>
      <c r="L92" s="4"/>
    </row>
    <row r="93" spans="1:12" x14ac:dyDescent="0.25">
      <c r="A93" s="39"/>
      <c r="B93" s="38" t="s">
        <v>187</v>
      </c>
      <c r="C93" s="44" t="s">
        <v>188</v>
      </c>
      <c r="D93" s="41">
        <v>3.65</v>
      </c>
      <c r="E93" s="57">
        <v>42592</v>
      </c>
      <c r="F93" s="62">
        <v>3.65</v>
      </c>
      <c r="G93" s="70"/>
      <c r="H93" s="62"/>
      <c r="I93" s="70"/>
      <c r="J93" s="62"/>
      <c r="K93" s="3"/>
      <c r="L93" s="4"/>
    </row>
    <row r="94" spans="1:12" x14ac:dyDescent="0.25">
      <c r="A94" s="39"/>
      <c r="B94" s="38" t="s">
        <v>189</v>
      </c>
      <c r="C94" s="44" t="s">
        <v>190</v>
      </c>
      <c r="D94" s="41">
        <v>0.3</v>
      </c>
      <c r="E94" s="58"/>
      <c r="F94" s="62"/>
      <c r="G94" s="70"/>
      <c r="H94" s="62"/>
      <c r="I94" s="70"/>
      <c r="J94" s="62"/>
      <c r="K94" s="3"/>
      <c r="L94" s="4"/>
    </row>
    <row r="95" spans="1:12" x14ac:dyDescent="0.25">
      <c r="A95" s="39"/>
      <c r="B95" s="38" t="s">
        <v>191</v>
      </c>
      <c r="C95" s="50" t="s">
        <v>192</v>
      </c>
      <c r="D95" s="47">
        <v>2.7</v>
      </c>
      <c r="E95" s="59">
        <v>42592</v>
      </c>
      <c r="F95" s="66">
        <v>2.7</v>
      </c>
      <c r="G95" s="74"/>
      <c r="H95" s="66"/>
      <c r="I95" s="74"/>
      <c r="J95" s="66"/>
      <c r="K95" s="3"/>
      <c r="L95" s="4"/>
    </row>
    <row r="96" spans="1:12" x14ac:dyDescent="0.25">
      <c r="A96" s="39"/>
      <c r="B96" s="38" t="s">
        <v>193</v>
      </c>
      <c r="C96" s="50" t="s">
        <v>194</v>
      </c>
      <c r="D96" s="47">
        <v>1.51</v>
      </c>
      <c r="E96" s="60"/>
      <c r="F96" s="64"/>
      <c r="G96" s="72"/>
      <c r="H96" s="64"/>
      <c r="I96" s="72"/>
      <c r="J96" s="64"/>
      <c r="K96" s="3"/>
      <c r="L96" s="4"/>
    </row>
    <row r="97" spans="1:12" x14ac:dyDescent="0.25">
      <c r="A97" s="39"/>
      <c r="B97" s="38" t="s">
        <v>195</v>
      </c>
      <c r="C97" s="50" t="s">
        <v>196</v>
      </c>
      <c r="D97" s="47">
        <v>0.95</v>
      </c>
      <c r="E97" s="60"/>
      <c r="F97" s="66"/>
      <c r="G97" s="74"/>
      <c r="H97" s="66"/>
      <c r="I97" s="74"/>
      <c r="J97" s="66"/>
      <c r="K97" s="3"/>
      <c r="L97" s="4"/>
    </row>
    <row r="98" spans="1:12" ht="24.75" x14ac:dyDescent="0.25">
      <c r="A98" s="39"/>
      <c r="B98" s="38" t="s">
        <v>197</v>
      </c>
      <c r="C98" s="50" t="s">
        <v>198</v>
      </c>
      <c r="D98" s="47">
        <v>1.49</v>
      </c>
      <c r="E98" s="60"/>
      <c r="F98" s="66"/>
      <c r="G98" s="74"/>
      <c r="H98" s="66"/>
      <c r="I98" s="74"/>
      <c r="J98" s="66"/>
      <c r="K98" s="3"/>
      <c r="L98" s="4"/>
    </row>
    <row r="99" spans="1:12" ht="24.75" x14ac:dyDescent="0.25">
      <c r="A99" s="39"/>
      <c r="B99" s="38" t="s">
        <v>199</v>
      </c>
      <c r="C99" s="50" t="s">
        <v>200</v>
      </c>
      <c r="D99" s="47">
        <v>1.31</v>
      </c>
      <c r="E99" s="59">
        <v>42592</v>
      </c>
      <c r="F99" s="66">
        <v>1.31</v>
      </c>
      <c r="G99" s="74"/>
      <c r="H99" s="66"/>
      <c r="I99" s="74"/>
      <c r="J99" s="66"/>
      <c r="K99" s="3"/>
      <c r="L99" s="4"/>
    </row>
    <row r="100" spans="1:12" x14ac:dyDescent="0.25">
      <c r="A100" s="39"/>
      <c r="B100" s="38" t="s">
        <v>201</v>
      </c>
      <c r="C100" s="50" t="s">
        <v>202</v>
      </c>
      <c r="D100" s="47">
        <v>5.25</v>
      </c>
      <c r="E100" s="60"/>
      <c r="F100" s="65"/>
      <c r="G100" s="73"/>
      <c r="H100" s="65"/>
      <c r="I100" s="73"/>
      <c r="J100" s="65"/>
      <c r="K100" s="3"/>
      <c r="L100" s="4"/>
    </row>
    <row r="101" spans="1:12" x14ac:dyDescent="0.25">
      <c r="A101" s="39"/>
      <c r="B101" s="38" t="s">
        <v>203</v>
      </c>
      <c r="C101" s="50" t="s">
        <v>204</v>
      </c>
      <c r="D101" s="47">
        <v>2.09</v>
      </c>
      <c r="E101" s="59">
        <v>42592</v>
      </c>
      <c r="F101" s="66">
        <v>2.09</v>
      </c>
      <c r="G101" s="74"/>
      <c r="H101" s="66"/>
      <c r="I101" s="74"/>
      <c r="J101" s="66"/>
      <c r="K101" s="3"/>
      <c r="L101" s="4"/>
    </row>
    <row r="102" spans="1:12" x14ac:dyDescent="0.25">
      <c r="A102" s="39"/>
      <c r="B102" s="38" t="s">
        <v>205</v>
      </c>
      <c r="C102" s="50" t="s">
        <v>206</v>
      </c>
      <c r="D102" s="47">
        <v>1.9</v>
      </c>
      <c r="E102" s="60"/>
      <c r="F102" s="66"/>
      <c r="G102" s="74"/>
      <c r="H102" s="66"/>
      <c r="I102" s="74"/>
      <c r="J102" s="66"/>
      <c r="K102" s="3"/>
      <c r="L102" s="4"/>
    </row>
    <row r="103" spans="1:12" x14ac:dyDescent="0.25">
      <c r="A103" s="39"/>
      <c r="B103" s="38" t="s">
        <v>207</v>
      </c>
      <c r="C103" s="50" t="s">
        <v>208</v>
      </c>
      <c r="D103" s="47">
        <v>1.24</v>
      </c>
      <c r="E103" s="59">
        <v>42592</v>
      </c>
      <c r="F103" s="66">
        <v>1.24</v>
      </c>
      <c r="G103" s="73"/>
      <c r="H103" s="65"/>
      <c r="I103" s="73"/>
      <c r="J103" s="65"/>
      <c r="K103" s="3"/>
      <c r="L103" s="4"/>
    </row>
    <row r="104" spans="1:12" x14ac:dyDescent="0.25">
      <c r="A104" s="39"/>
      <c r="B104" s="38" t="s">
        <v>209</v>
      </c>
      <c r="C104" s="50" t="s">
        <v>210</v>
      </c>
      <c r="D104" s="47">
        <v>1.58</v>
      </c>
      <c r="E104" s="60"/>
      <c r="F104" s="66"/>
      <c r="G104" s="74"/>
      <c r="H104" s="66"/>
      <c r="I104" s="74"/>
      <c r="J104" s="66"/>
      <c r="K104" s="3"/>
      <c r="L104" s="4"/>
    </row>
    <row r="105" spans="1:12" x14ac:dyDescent="0.25">
      <c r="A105" s="39"/>
      <c r="B105" s="38" t="s">
        <v>211</v>
      </c>
      <c r="C105" s="50" t="s">
        <v>212</v>
      </c>
      <c r="D105" s="47">
        <v>1.06</v>
      </c>
      <c r="E105" s="59">
        <v>42592</v>
      </c>
      <c r="F105" s="66">
        <v>1.06</v>
      </c>
      <c r="G105" s="74"/>
      <c r="H105" s="66"/>
      <c r="I105" s="74"/>
      <c r="J105" s="66"/>
      <c r="K105" s="3"/>
      <c r="L105" s="4"/>
    </row>
    <row r="106" spans="1:12" x14ac:dyDescent="0.25">
      <c r="A106" s="39"/>
      <c r="B106" s="38" t="s">
        <v>213</v>
      </c>
      <c r="C106" s="53" t="s">
        <v>214</v>
      </c>
      <c r="D106" s="54">
        <v>1.35</v>
      </c>
      <c r="E106" s="60"/>
      <c r="F106" s="67"/>
      <c r="G106" s="75"/>
      <c r="H106" s="67"/>
      <c r="I106" s="75"/>
      <c r="J106" s="67"/>
      <c r="K106" s="3"/>
      <c r="L106" s="4"/>
    </row>
    <row r="107" spans="1:12" x14ac:dyDescent="0.25">
      <c r="A107" s="39"/>
      <c r="B107" s="38" t="s">
        <v>215</v>
      </c>
      <c r="C107" s="53" t="s">
        <v>216</v>
      </c>
      <c r="D107" s="54">
        <v>0.6</v>
      </c>
      <c r="E107" s="60"/>
      <c r="F107" s="67"/>
      <c r="G107" s="75"/>
      <c r="H107" s="67"/>
      <c r="I107" s="75"/>
      <c r="J107" s="67"/>
      <c r="K107" s="3"/>
      <c r="L107" s="4"/>
    </row>
    <row r="108" spans="1:12" ht="24.75" x14ac:dyDescent="0.25">
      <c r="A108" s="39"/>
      <c r="B108" s="38" t="s">
        <v>217</v>
      </c>
      <c r="C108" s="53" t="s">
        <v>218</v>
      </c>
      <c r="D108" s="54">
        <v>0.4</v>
      </c>
      <c r="E108" s="60"/>
      <c r="F108" s="64"/>
      <c r="G108" s="72"/>
      <c r="H108" s="64"/>
      <c r="I108" s="72"/>
      <c r="J108" s="64"/>
      <c r="K108" s="3"/>
      <c r="L108" s="4"/>
    </row>
    <row r="109" spans="1:12" x14ac:dyDescent="0.25">
      <c r="A109" s="39"/>
      <c r="B109" s="38" t="s">
        <v>219</v>
      </c>
      <c r="C109" s="53" t="s">
        <v>220</v>
      </c>
      <c r="D109" s="54">
        <v>0.51</v>
      </c>
      <c r="E109" s="60"/>
      <c r="F109" s="64"/>
      <c r="G109" s="72"/>
      <c r="H109" s="64"/>
      <c r="I109" s="72"/>
      <c r="J109" s="64"/>
      <c r="K109" s="3"/>
      <c r="L109" s="4"/>
    </row>
    <row r="110" spans="1:12" x14ac:dyDescent="0.25">
      <c r="A110" s="39"/>
      <c r="B110" s="38" t="s">
        <v>221</v>
      </c>
      <c r="C110" s="53" t="s">
        <v>222</v>
      </c>
      <c r="D110" s="54">
        <v>0.41</v>
      </c>
      <c r="E110" s="59">
        <v>42592</v>
      </c>
      <c r="F110" s="67">
        <v>0.41</v>
      </c>
      <c r="G110" s="75"/>
      <c r="H110" s="67"/>
      <c r="I110" s="75"/>
      <c r="J110" s="67"/>
      <c r="K110" s="3"/>
      <c r="L110" s="4"/>
    </row>
    <row r="111" spans="1:12" x14ac:dyDescent="0.25">
      <c r="A111" s="39"/>
      <c r="B111" s="38" t="s">
        <v>223</v>
      </c>
      <c r="C111" s="53" t="s">
        <v>224</v>
      </c>
      <c r="D111" s="54">
        <v>1</v>
      </c>
      <c r="E111" s="59">
        <v>42592</v>
      </c>
      <c r="F111" s="67">
        <v>1</v>
      </c>
      <c r="G111" s="75"/>
      <c r="H111" s="67"/>
      <c r="I111" s="75"/>
      <c r="J111" s="67"/>
      <c r="K111" s="3"/>
      <c r="L111" s="4"/>
    </row>
    <row r="112" spans="1:12" x14ac:dyDescent="0.25">
      <c r="A112" s="39"/>
      <c r="B112" s="38" t="s">
        <v>225</v>
      </c>
      <c r="C112" s="53" t="s">
        <v>226</v>
      </c>
      <c r="D112" s="54">
        <v>0.38</v>
      </c>
      <c r="E112" s="60"/>
      <c r="F112" s="64"/>
      <c r="G112" s="72"/>
      <c r="H112" s="64"/>
      <c r="I112" s="72"/>
      <c r="J112" s="64"/>
      <c r="K112" s="3"/>
      <c r="L112" s="4"/>
    </row>
    <row r="113" spans="1:12" x14ac:dyDescent="0.25">
      <c r="A113" s="39"/>
      <c r="B113" s="38" t="s">
        <v>227</v>
      </c>
      <c r="C113" s="50" t="s">
        <v>228</v>
      </c>
      <c r="D113" s="47">
        <v>0.44</v>
      </c>
      <c r="E113" s="60"/>
      <c r="F113" s="66"/>
      <c r="G113" s="74"/>
      <c r="H113" s="66"/>
      <c r="I113" s="74"/>
      <c r="J113" s="66"/>
      <c r="K113" s="3"/>
      <c r="L113" s="4"/>
    </row>
    <row r="114" spans="1:12" x14ac:dyDescent="0.25">
      <c r="A114" s="39"/>
      <c r="B114" s="38" t="s">
        <v>229</v>
      </c>
      <c r="C114" s="50" t="s">
        <v>230</v>
      </c>
      <c r="D114" s="47">
        <v>1</v>
      </c>
      <c r="E114" s="59">
        <v>42592</v>
      </c>
      <c r="F114" s="66">
        <v>1</v>
      </c>
      <c r="G114" s="74"/>
      <c r="H114" s="66"/>
      <c r="I114" s="74"/>
      <c r="J114" s="66"/>
      <c r="K114" s="3"/>
      <c r="L114" s="4"/>
    </row>
    <row r="115" spans="1:12" x14ac:dyDescent="0.25">
      <c r="A115" s="39"/>
      <c r="B115" s="38" t="s">
        <v>231</v>
      </c>
      <c r="C115" s="50" t="s">
        <v>232</v>
      </c>
      <c r="D115" s="47">
        <v>0.18</v>
      </c>
      <c r="E115" s="60"/>
      <c r="F115" s="66"/>
      <c r="G115" s="74"/>
      <c r="H115" s="66"/>
      <c r="I115" s="74"/>
      <c r="J115" s="66"/>
      <c r="K115" s="3"/>
      <c r="L115" s="4"/>
    </row>
    <row r="116" spans="1:12" x14ac:dyDescent="0.25">
      <c r="A116" s="39"/>
      <c r="B116" s="38" t="s">
        <v>233</v>
      </c>
      <c r="C116" s="50" t="s">
        <v>234</v>
      </c>
      <c r="D116" s="47">
        <v>1.5</v>
      </c>
      <c r="E116" s="59">
        <v>42592</v>
      </c>
      <c r="F116" s="66">
        <v>1.5</v>
      </c>
      <c r="G116" s="74"/>
      <c r="H116" s="66"/>
      <c r="I116" s="74"/>
      <c r="J116" s="66"/>
      <c r="K116" s="3"/>
      <c r="L116" s="4"/>
    </row>
    <row r="117" spans="1:12" ht="24.75" x14ac:dyDescent="0.25">
      <c r="A117" s="39"/>
      <c r="B117" s="38" t="s">
        <v>235</v>
      </c>
      <c r="C117" s="50" t="s">
        <v>236</v>
      </c>
      <c r="D117" s="47">
        <v>3.1</v>
      </c>
      <c r="E117" s="59">
        <v>42592</v>
      </c>
      <c r="F117" s="66">
        <v>3.1</v>
      </c>
      <c r="G117" s="72"/>
      <c r="H117" s="64"/>
      <c r="I117" s="72"/>
      <c r="J117" s="64"/>
      <c r="K117" s="3"/>
      <c r="L117" s="4"/>
    </row>
    <row r="118" spans="1:12" x14ac:dyDescent="0.25">
      <c r="A118" s="39"/>
      <c r="B118" s="38" t="s">
        <v>237</v>
      </c>
      <c r="C118" s="50" t="s">
        <v>238</v>
      </c>
      <c r="D118" s="47">
        <v>1.72</v>
      </c>
      <c r="E118" s="59">
        <v>42592</v>
      </c>
      <c r="F118" s="66">
        <v>1.72</v>
      </c>
      <c r="G118" s="74"/>
      <c r="H118" s="66"/>
      <c r="I118" s="74"/>
      <c r="J118" s="66"/>
      <c r="K118" s="3"/>
      <c r="L118" s="4"/>
    </row>
    <row r="119" spans="1:12" x14ac:dyDescent="0.25">
      <c r="A119" s="39"/>
      <c r="B119" s="38" t="s">
        <v>239</v>
      </c>
      <c r="C119" s="50" t="s">
        <v>240</v>
      </c>
      <c r="D119" s="47">
        <v>0.8</v>
      </c>
      <c r="E119" s="60"/>
      <c r="F119" s="66"/>
      <c r="G119" s="74"/>
      <c r="H119" s="66"/>
      <c r="I119" s="74"/>
      <c r="J119" s="66"/>
      <c r="K119" s="3"/>
      <c r="L119" s="4"/>
    </row>
    <row r="120" spans="1:12" x14ac:dyDescent="0.25">
      <c r="A120" s="39"/>
      <c r="B120" s="38" t="s">
        <v>241</v>
      </c>
      <c r="C120" s="50" t="s">
        <v>242</v>
      </c>
      <c r="D120" s="47">
        <v>0.97</v>
      </c>
      <c r="E120" s="60"/>
      <c r="F120" s="64"/>
      <c r="G120" s="72"/>
      <c r="H120" s="64"/>
      <c r="I120" s="72"/>
      <c r="J120" s="64"/>
      <c r="K120" s="3"/>
      <c r="L120" s="4"/>
    </row>
    <row r="121" spans="1:12" x14ac:dyDescent="0.25">
      <c r="A121" s="39" t="s">
        <v>243</v>
      </c>
      <c r="B121" s="38" t="s">
        <v>244</v>
      </c>
      <c r="C121" s="40" t="s">
        <v>245</v>
      </c>
      <c r="D121" s="41">
        <v>2.06</v>
      </c>
      <c r="E121" s="57">
        <v>42584</v>
      </c>
      <c r="F121" s="62">
        <v>2.06</v>
      </c>
      <c r="G121" s="70"/>
      <c r="H121" s="76"/>
      <c r="I121" s="70"/>
      <c r="J121" s="62"/>
      <c r="K121" s="3"/>
      <c r="L121" s="4"/>
    </row>
    <row r="122" spans="1:12" x14ac:dyDescent="0.25">
      <c r="A122" s="39"/>
      <c r="B122" s="38"/>
      <c r="C122" s="40"/>
      <c r="D122" s="41"/>
      <c r="E122" s="57">
        <v>42585</v>
      </c>
      <c r="F122" s="62"/>
      <c r="G122" s="70"/>
      <c r="H122" s="62">
        <v>100</v>
      </c>
      <c r="I122" s="70"/>
      <c r="J122" s="62"/>
      <c r="K122" s="3"/>
      <c r="L122" s="4"/>
    </row>
    <row r="123" spans="1:12" ht="27.75" customHeight="1" x14ac:dyDescent="0.25">
      <c r="A123" s="39"/>
      <c r="B123" s="38" t="s">
        <v>246</v>
      </c>
      <c r="C123" s="40" t="s">
        <v>247</v>
      </c>
      <c r="D123" s="41">
        <v>8.3800000000000008</v>
      </c>
      <c r="E123" s="57">
        <v>42584</v>
      </c>
      <c r="F123" s="62">
        <v>8.3800000000000008</v>
      </c>
      <c r="G123" s="70"/>
      <c r="H123" s="62"/>
      <c r="I123" s="70"/>
      <c r="J123" s="62"/>
      <c r="K123" s="3"/>
      <c r="L123" s="4"/>
    </row>
    <row r="124" spans="1:12" x14ac:dyDescent="0.25">
      <c r="A124" s="39"/>
      <c r="B124" s="38"/>
      <c r="C124" s="40"/>
      <c r="D124" s="41"/>
      <c r="E124" s="57">
        <v>42587</v>
      </c>
      <c r="F124" s="62"/>
      <c r="G124" s="70">
        <v>20</v>
      </c>
      <c r="H124" s="62"/>
      <c r="I124" s="70"/>
      <c r="J124" s="62"/>
      <c r="K124" s="3"/>
      <c r="L124" s="4"/>
    </row>
    <row r="125" spans="1:12" x14ac:dyDescent="0.25">
      <c r="A125" s="39"/>
      <c r="B125" s="38"/>
      <c r="C125" s="40"/>
      <c r="D125" s="41"/>
      <c r="E125" s="57">
        <v>42590</v>
      </c>
      <c r="F125" s="62"/>
      <c r="G125" s="70"/>
      <c r="H125" s="62"/>
      <c r="I125" s="70">
        <v>10</v>
      </c>
      <c r="J125" s="62"/>
      <c r="K125" s="3"/>
      <c r="L125" s="4"/>
    </row>
    <row r="126" spans="1:12" x14ac:dyDescent="0.25">
      <c r="A126" s="39"/>
      <c r="B126" s="38" t="s">
        <v>248</v>
      </c>
      <c r="C126" s="40" t="s">
        <v>249</v>
      </c>
      <c r="D126" s="41">
        <v>6.78</v>
      </c>
      <c r="E126" s="58"/>
      <c r="F126" s="62"/>
      <c r="G126" s="70"/>
      <c r="H126" s="62"/>
      <c r="I126" s="70"/>
      <c r="J126" s="62"/>
      <c r="K126" s="3"/>
      <c r="L126" s="4"/>
    </row>
    <row r="127" spans="1:12" x14ac:dyDescent="0.25">
      <c r="A127" s="39"/>
      <c r="B127" s="38" t="s">
        <v>250</v>
      </c>
      <c r="C127" s="40" t="s">
        <v>251</v>
      </c>
      <c r="D127" s="41">
        <v>1.87</v>
      </c>
      <c r="E127" s="57">
        <v>42590</v>
      </c>
      <c r="F127" s="62"/>
      <c r="G127" s="70"/>
      <c r="H127" s="62"/>
      <c r="I127" s="70">
        <v>8</v>
      </c>
      <c r="J127" s="62"/>
      <c r="K127" s="3"/>
      <c r="L127" s="4"/>
    </row>
    <row r="128" spans="1:12" x14ac:dyDescent="0.25">
      <c r="A128" s="39"/>
      <c r="B128" s="38" t="s">
        <v>252</v>
      </c>
      <c r="C128" s="40" t="s">
        <v>253</v>
      </c>
      <c r="D128" s="41">
        <v>6.68</v>
      </c>
      <c r="E128" s="58"/>
      <c r="F128" s="62"/>
      <c r="G128" s="70"/>
      <c r="H128" s="62"/>
      <c r="I128" s="70"/>
      <c r="J128" s="62"/>
      <c r="K128" s="3"/>
      <c r="L128" s="4"/>
    </row>
    <row r="129" spans="1:12" x14ac:dyDescent="0.25">
      <c r="A129" s="39"/>
      <c r="B129" s="38" t="s">
        <v>254</v>
      </c>
      <c r="C129" s="40" t="s">
        <v>255</v>
      </c>
      <c r="D129" s="41">
        <v>1.03</v>
      </c>
      <c r="E129" s="58"/>
      <c r="F129" s="62"/>
      <c r="G129" s="70"/>
      <c r="H129" s="62"/>
      <c r="I129" s="70"/>
      <c r="J129" s="62"/>
      <c r="K129" s="3"/>
      <c r="L129" s="4"/>
    </row>
    <row r="130" spans="1:12" ht="24.75" x14ac:dyDescent="0.25">
      <c r="A130" s="39"/>
      <c r="B130" s="38" t="s">
        <v>256</v>
      </c>
      <c r="C130" s="40" t="s">
        <v>257</v>
      </c>
      <c r="D130" s="41">
        <v>2.02</v>
      </c>
      <c r="E130" s="58"/>
      <c r="F130" s="62"/>
      <c r="G130" s="70"/>
      <c r="H130" s="62"/>
      <c r="I130" s="70"/>
      <c r="J130" s="62"/>
      <c r="K130" s="3"/>
      <c r="L130" s="4"/>
    </row>
    <row r="131" spans="1:12" x14ac:dyDescent="0.25">
      <c r="A131" s="39"/>
      <c r="B131" s="38" t="s">
        <v>258</v>
      </c>
      <c r="C131" s="40" t="s">
        <v>259</v>
      </c>
      <c r="D131" s="41">
        <v>4.42</v>
      </c>
      <c r="E131" s="57">
        <v>42584</v>
      </c>
      <c r="F131" s="62">
        <v>4.42</v>
      </c>
      <c r="G131" s="70"/>
      <c r="H131" s="62"/>
      <c r="I131" s="70"/>
      <c r="J131" s="62"/>
      <c r="K131" s="3"/>
      <c r="L131" s="4"/>
    </row>
    <row r="132" spans="1:12" ht="24.75" x14ac:dyDescent="0.25">
      <c r="A132" s="39"/>
      <c r="B132" s="38" t="s">
        <v>260</v>
      </c>
      <c r="C132" s="40" t="s">
        <v>261</v>
      </c>
      <c r="D132" s="41">
        <v>1.85</v>
      </c>
      <c r="E132" s="58"/>
      <c r="F132" s="62"/>
      <c r="G132" s="70"/>
      <c r="H132" s="62"/>
      <c r="I132" s="70"/>
      <c r="J132" s="62"/>
      <c r="K132" s="3"/>
      <c r="L132" s="4"/>
    </row>
    <row r="133" spans="1:12" x14ac:dyDescent="0.25">
      <c r="A133" s="39"/>
      <c r="B133" s="38" t="s">
        <v>262</v>
      </c>
      <c r="C133" s="40" t="s">
        <v>263</v>
      </c>
      <c r="D133" s="41">
        <v>3.89</v>
      </c>
      <c r="E133" s="58"/>
      <c r="F133" s="62"/>
      <c r="G133" s="70"/>
      <c r="H133" s="62"/>
      <c r="I133" s="70"/>
      <c r="J133" s="62"/>
      <c r="K133" s="3"/>
      <c r="L133" s="4"/>
    </row>
    <row r="134" spans="1:12" x14ac:dyDescent="0.25">
      <c r="A134" s="39"/>
      <c r="B134" s="38" t="s">
        <v>264</v>
      </c>
      <c r="C134" s="40" t="s">
        <v>265</v>
      </c>
      <c r="D134" s="41">
        <v>2.9</v>
      </c>
      <c r="E134" s="58"/>
      <c r="F134" s="62"/>
      <c r="G134" s="70"/>
      <c r="H134" s="62"/>
      <c r="I134" s="70"/>
      <c r="J134" s="62"/>
      <c r="K134" s="3"/>
      <c r="L134" s="4"/>
    </row>
    <row r="135" spans="1:12" x14ac:dyDescent="0.25">
      <c r="A135" s="39"/>
      <c r="B135" s="38" t="s">
        <v>266</v>
      </c>
      <c r="C135" s="40" t="s">
        <v>267</v>
      </c>
      <c r="D135" s="41">
        <v>1.97</v>
      </c>
      <c r="E135" s="57">
        <v>42590</v>
      </c>
      <c r="F135" s="62"/>
      <c r="G135" s="70"/>
      <c r="H135" s="62"/>
      <c r="I135" s="70"/>
      <c r="J135" s="62">
        <v>0.3</v>
      </c>
      <c r="K135" s="3"/>
      <c r="L135" s="4"/>
    </row>
    <row r="136" spans="1:12" ht="24.75" x14ac:dyDescent="0.25">
      <c r="A136" s="39"/>
      <c r="B136" s="38" t="s">
        <v>268</v>
      </c>
      <c r="C136" s="40" t="s">
        <v>269</v>
      </c>
      <c r="D136" s="41">
        <v>3.09</v>
      </c>
      <c r="E136" s="58"/>
      <c r="F136" s="62"/>
      <c r="G136" s="70"/>
      <c r="H136" s="62"/>
      <c r="I136" s="70"/>
      <c r="J136" s="62"/>
      <c r="K136" s="3"/>
      <c r="L136" s="4"/>
    </row>
    <row r="137" spans="1:12" x14ac:dyDescent="0.25">
      <c r="A137" s="39"/>
      <c r="B137" s="38" t="s">
        <v>270</v>
      </c>
      <c r="C137" s="40" t="s">
        <v>271</v>
      </c>
      <c r="D137" s="41">
        <v>2.42</v>
      </c>
      <c r="E137" s="58"/>
      <c r="F137" s="62"/>
      <c r="G137" s="70"/>
      <c r="H137" s="62"/>
      <c r="I137" s="70"/>
      <c r="J137" s="62"/>
      <c r="K137" s="3"/>
      <c r="L137" s="4"/>
    </row>
    <row r="138" spans="1:12" x14ac:dyDescent="0.25">
      <c r="A138" s="39"/>
      <c r="B138" s="38" t="s">
        <v>272</v>
      </c>
      <c r="C138" s="40" t="s">
        <v>273</v>
      </c>
      <c r="D138" s="41">
        <v>0.55000000000000004</v>
      </c>
      <c r="E138" s="58"/>
      <c r="F138" s="62"/>
      <c r="G138" s="70"/>
      <c r="H138" s="62"/>
      <c r="I138" s="70"/>
      <c r="J138" s="62"/>
      <c r="K138" s="3"/>
      <c r="L138" s="4"/>
    </row>
    <row r="139" spans="1:12" x14ac:dyDescent="0.25">
      <c r="A139" s="39"/>
      <c r="B139" s="38" t="s">
        <v>274</v>
      </c>
      <c r="C139" s="40" t="s">
        <v>275</v>
      </c>
      <c r="D139" s="41">
        <v>0.77</v>
      </c>
      <c r="E139" s="58"/>
      <c r="F139" s="62"/>
      <c r="G139" s="70"/>
      <c r="H139" s="62"/>
      <c r="I139" s="70"/>
      <c r="J139" s="62"/>
      <c r="K139" s="3"/>
      <c r="L139" s="4"/>
    </row>
    <row r="140" spans="1:12" x14ac:dyDescent="0.25">
      <c r="A140" s="39"/>
      <c r="B140" s="38" t="s">
        <v>276</v>
      </c>
      <c r="C140" s="40" t="s">
        <v>277</v>
      </c>
      <c r="D140" s="41">
        <v>3.13</v>
      </c>
      <c r="E140" s="58"/>
      <c r="F140" s="62"/>
      <c r="G140" s="70"/>
      <c r="H140" s="62"/>
      <c r="I140" s="70"/>
      <c r="J140" s="62"/>
      <c r="K140" s="3"/>
      <c r="L140" s="4"/>
    </row>
    <row r="141" spans="1:12" x14ac:dyDescent="0.25">
      <c r="A141" s="39"/>
      <c r="B141" s="38" t="s">
        <v>278</v>
      </c>
      <c r="C141" s="55" t="s">
        <v>279</v>
      </c>
      <c r="D141" s="42">
        <v>2.52</v>
      </c>
      <c r="E141" s="58"/>
      <c r="F141" s="63"/>
      <c r="G141" s="70"/>
      <c r="H141" s="62"/>
      <c r="I141" s="70"/>
      <c r="J141" s="62"/>
      <c r="K141" s="3"/>
      <c r="L141" s="4"/>
    </row>
    <row r="142" spans="1:12" x14ac:dyDescent="0.25">
      <c r="A142" s="39"/>
      <c r="B142" s="38" t="s">
        <v>280</v>
      </c>
      <c r="C142" s="40" t="s">
        <v>281</v>
      </c>
      <c r="D142" s="41">
        <v>0.23</v>
      </c>
      <c r="E142" s="58"/>
      <c r="F142" s="62"/>
      <c r="G142" s="70"/>
      <c r="H142" s="62"/>
      <c r="I142" s="70"/>
      <c r="J142" s="62"/>
      <c r="K142" s="3"/>
      <c r="L142" s="4"/>
    </row>
    <row r="143" spans="1:12" x14ac:dyDescent="0.25">
      <c r="A143" s="39"/>
      <c r="B143" s="38" t="s">
        <v>282</v>
      </c>
      <c r="C143" s="40" t="s">
        <v>283</v>
      </c>
      <c r="D143" s="41">
        <v>2.63</v>
      </c>
      <c r="E143" s="58"/>
      <c r="F143" s="64"/>
      <c r="G143" s="70"/>
      <c r="H143" s="62"/>
      <c r="I143" s="70"/>
      <c r="J143" s="62"/>
      <c r="K143" s="3"/>
      <c r="L143" s="4"/>
    </row>
    <row r="144" spans="1:12" x14ac:dyDescent="0.25">
      <c r="A144" s="39"/>
      <c r="B144" s="38" t="s">
        <v>284</v>
      </c>
      <c r="C144" s="40" t="s">
        <v>285</v>
      </c>
      <c r="D144" s="41">
        <v>1.96</v>
      </c>
      <c r="E144" s="58"/>
      <c r="F144" s="62"/>
      <c r="G144" s="70"/>
      <c r="H144" s="62"/>
      <c r="I144" s="70"/>
      <c r="J144" s="62"/>
      <c r="K144" s="3"/>
      <c r="L144" s="4"/>
    </row>
    <row r="145" spans="1:12" x14ac:dyDescent="0.25">
      <c r="A145" s="39"/>
      <c r="B145" s="38" t="s">
        <v>286</v>
      </c>
      <c r="C145" s="40" t="s">
        <v>287</v>
      </c>
      <c r="D145" s="41">
        <v>1.1399999999999999</v>
      </c>
      <c r="E145" s="58"/>
      <c r="F145" s="62"/>
      <c r="G145" s="70"/>
      <c r="H145" s="62"/>
      <c r="I145" s="70"/>
      <c r="J145" s="62"/>
      <c r="K145" s="3"/>
      <c r="L145" s="4"/>
    </row>
    <row r="146" spans="1:12" x14ac:dyDescent="0.25">
      <c r="A146" s="39"/>
      <c r="B146" s="38" t="s">
        <v>288</v>
      </c>
      <c r="C146" s="44" t="s">
        <v>289</v>
      </c>
      <c r="D146" s="41">
        <v>0.46</v>
      </c>
      <c r="E146" s="57">
        <v>42584</v>
      </c>
      <c r="F146" s="62">
        <v>0.46</v>
      </c>
      <c r="G146" s="70"/>
      <c r="H146" s="62"/>
      <c r="I146" s="70"/>
      <c r="J146" s="62"/>
      <c r="K146" s="25"/>
      <c r="L146" s="4"/>
    </row>
    <row r="147" spans="1:12" ht="24.75" x14ac:dyDescent="0.25">
      <c r="A147" s="39"/>
      <c r="B147" s="38" t="s">
        <v>290</v>
      </c>
      <c r="C147" s="44" t="s">
        <v>291</v>
      </c>
      <c r="D147" s="41">
        <v>1.35</v>
      </c>
      <c r="E147" s="58"/>
      <c r="F147" s="62"/>
      <c r="G147" s="70"/>
      <c r="H147" s="62"/>
      <c r="I147" s="70"/>
      <c r="J147" s="62"/>
      <c r="K147" s="3"/>
      <c r="L147" s="4"/>
    </row>
    <row r="148" spans="1:12" x14ac:dyDescent="0.25">
      <c r="A148" s="39"/>
      <c r="B148" s="38" t="s">
        <v>292</v>
      </c>
      <c r="C148" s="44" t="s">
        <v>293</v>
      </c>
      <c r="D148" s="41">
        <v>2.5300000000000002</v>
      </c>
      <c r="E148" s="58"/>
      <c r="F148" s="62"/>
      <c r="G148" s="70"/>
      <c r="H148" s="62"/>
      <c r="I148" s="70"/>
      <c r="J148" s="62"/>
      <c r="K148" s="3"/>
      <c r="L148" s="4"/>
    </row>
    <row r="149" spans="1:12" x14ac:dyDescent="0.25">
      <c r="A149" s="39"/>
      <c r="B149" s="38" t="s">
        <v>294</v>
      </c>
      <c r="C149" s="44" t="s">
        <v>295</v>
      </c>
      <c r="D149" s="41">
        <v>1</v>
      </c>
      <c r="E149" s="58"/>
      <c r="F149" s="62"/>
      <c r="G149" s="70"/>
      <c r="H149" s="62"/>
      <c r="I149" s="70"/>
      <c r="J149" s="62"/>
      <c r="K149" s="3"/>
      <c r="L149" s="4"/>
    </row>
    <row r="150" spans="1:12" ht="24.75" x14ac:dyDescent="0.25">
      <c r="A150" s="39"/>
      <c r="B150" s="38" t="s">
        <v>296</v>
      </c>
      <c r="C150" s="44" t="s">
        <v>297</v>
      </c>
      <c r="D150" s="41">
        <v>0.78</v>
      </c>
      <c r="E150" s="58"/>
      <c r="F150" s="62"/>
      <c r="G150" s="70"/>
      <c r="H150" s="62"/>
      <c r="I150" s="70"/>
      <c r="J150" s="62"/>
      <c r="K150" s="3"/>
      <c r="L150" s="4"/>
    </row>
    <row r="151" spans="1:12" x14ac:dyDescent="0.25">
      <c r="A151" s="39"/>
      <c r="B151" s="38" t="s">
        <v>298</v>
      </c>
      <c r="C151" s="44" t="s">
        <v>299</v>
      </c>
      <c r="D151" s="41">
        <v>0.89</v>
      </c>
      <c r="E151" s="57">
        <v>42584</v>
      </c>
      <c r="F151" s="62">
        <v>0.89</v>
      </c>
      <c r="G151" s="70"/>
      <c r="H151" s="62"/>
      <c r="I151" s="70"/>
      <c r="J151" s="62"/>
      <c r="K151" s="3"/>
      <c r="L151" s="4"/>
    </row>
    <row r="152" spans="1:12" x14ac:dyDescent="0.25">
      <c r="A152" s="39"/>
      <c r="B152" s="38" t="s">
        <v>300</v>
      </c>
      <c r="C152" s="44" t="s">
        <v>301</v>
      </c>
      <c r="D152" s="41">
        <v>0.81</v>
      </c>
      <c r="E152" s="58"/>
      <c r="F152" s="62"/>
      <c r="G152" s="70"/>
      <c r="H152" s="62"/>
      <c r="I152" s="70"/>
      <c r="J152" s="62"/>
      <c r="K152" s="3"/>
      <c r="L152" s="4"/>
    </row>
    <row r="153" spans="1:12" x14ac:dyDescent="0.25">
      <c r="A153" s="39"/>
      <c r="B153" s="38" t="s">
        <v>302</v>
      </c>
      <c r="C153" s="44" t="s">
        <v>303</v>
      </c>
      <c r="D153" s="41">
        <v>0.63</v>
      </c>
      <c r="E153" s="58"/>
      <c r="F153" s="62"/>
      <c r="G153" s="70"/>
      <c r="H153" s="62"/>
      <c r="I153" s="70"/>
      <c r="J153" s="62"/>
      <c r="K153" s="3"/>
      <c r="L153" s="4"/>
    </row>
    <row r="154" spans="1:12" x14ac:dyDescent="0.25">
      <c r="A154" s="39"/>
      <c r="B154" s="38" t="s">
        <v>304</v>
      </c>
      <c r="C154" s="44" t="s">
        <v>305</v>
      </c>
      <c r="D154" s="41">
        <v>0.89</v>
      </c>
      <c r="E154" s="58"/>
      <c r="F154" s="62"/>
      <c r="G154" s="70"/>
      <c r="H154" s="62"/>
      <c r="I154" s="70"/>
      <c r="J154" s="62"/>
      <c r="K154" s="3"/>
      <c r="L154" s="4"/>
    </row>
    <row r="155" spans="1:12" ht="24.75" x14ac:dyDescent="0.25">
      <c r="A155" s="39"/>
      <c r="B155" s="38" t="s">
        <v>306</v>
      </c>
      <c r="C155" s="44" t="s">
        <v>307</v>
      </c>
      <c r="D155" s="41">
        <v>1.02</v>
      </c>
      <c r="E155" s="58"/>
      <c r="F155" s="62"/>
      <c r="G155" s="70"/>
      <c r="H155" s="62"/>
      <c r="I155" s="70"/>
      <c r="J155" s="62"/>
      <c r="K155" s="3"/>
      <c r="L155" s="4"/>
    </row>
    <row r="156" spans="1:12" x14ac:dyDescent="0.25">
      <c r="A156" s="39"/>
      <c r="B156" s="38" t="s">
        <v>308</v>
      </c>
      <c r="C156" s="44" t="s">
        <v>309</v>
      </c>
      <c r="D156" s="41">
        <v>0.52</v>
      </c>
      <c r="E156" s="58"/>
      <c r="F156" s="62"/>
      <c r="G156" s="70"/>
      <c r="H156" s="62"/>
      <c r="I156" s="70"/>
      <c r="J156" s="62"/>
      <c r="K156" s="3"/>
      <c r="L156" s="4"/>
    </row>
    <row r="157" spans="1:12" x14ac:dyDescent="0.25">
      <c r="A157" s="39"/>
      <c r="B157" s="38" t="s">
        <v>310</v>
      </c>
      <c r="C157" s="44" t="s">
        <v>311</v>
      </c>
      <c r="D157" s="41">
        <v>0.4</v>
      </c>
      <c r="E157" s="58"/>
      <c r="F157" s="62"/>
      <c r="G157" s="70"/>
      <c r="H157" s="62"/>
      <c r="I157" s="70"/>
      <c r="J157" s="62"/>
      <c r="K157" s="3"/>
      <c r="L157" s="4"/>
    </row>
    <row r="158" spans="1:12" ht="24.75" x14ac:dyDescent="0.25">
      <c r="A158" s="39"/>
      <c r="B158" s="38" t="s">
        <v>312</v>
      </c>
      <c r="C158" s="44" t="s">
        <v>313</v>
      </c>
      <c r="D158" s="41">
        <v>0.39</v>
      </c>
      <c r="E158" s="58"/>
      <c r="F158" s="62"/>
      <c r="G158" s="70"/>
      <c r="H158" s="62"/>
      <c r="I158" s="70"/>
      <c r="J158" s="62"/>
      <c r="K158" s="3"/>
      <c r="L158" s="4"/>
    </row>
    <row r="159" spans="1:12" x14ac:dyDescent="0.25">
      <c r="A159" s="39"/>
      <c r="B159" s="38" t="s">
        <v>314</v>
      </c>
      <c r="C159" s="50" t="s">
        <v>315</v>
      </c>
      <c r="D159" s="47">
        <v>1.75</v>
      </c>
      <c r="E159" s="58"/>
      <c r="F159" s="66"/>
      <c r="G159" s="74"/>
      <c r="H159" s="66"/>
      <c r="I159" s="74"/>
      <c r="J159" s="66"/>
      <c r="K159" s="3"/>
      <c r="L159" s="4"/>
    </row>
    <row r="160" spans="1:12" x14ac:dyDescent="0.25">
      <c r="A160" s="39"/>
      <c r="B160" s="38" t="s">
        <v>316</v>
      </c>
      <c r="C160" s="50" t="s">
        <v>317</v>
      </c>
      <c r="D160" s="47">
        <v>1.07</v>
      </c>
      <c r="E160" s="58"/>
      <c r="F160" s="66"/>
      <c r="G160" s="74"/>
      <c r="H160" s="66"/>
      <c r="I160" s="74"/>
      <c r="J160" s="66"/>
      <c r="K160" s="3"/>
      <c r="L160" s="4"/>
    </row>
    <row r="161" spans="1:12" ht="24.75" x14ac:dyDescent="0.25">
      <c r="A161" s="39"/>
      <c r="B161" s="38" t="s">
        <v>318</v>
      </c>
      <c r="C161" s="50" t="s">
        <v>319</v>
      </c>
      <c r="D161" s="47">
        <v>0.6</v>
      </c>
      <c r="E161" s="58"/>
      <c r="F161" s="66"/>
      <c r="G161" s="74"/>
      <c r="H161" s="66"/>
      <c r="I161" s="74"/>
      <c r="J161" s="66"/>
      <c r="K161" s="3"/>
      <c r="L161" s="4"/>
    </row>
    <row r="162" spans="1:12" x14ac:dyDescent="0.25">
      <c r="A162" s="39"/>
      <c r="B162" s="38" t="s">
        <v>320</v>
      </c>
      <c r="C162" s="50" t="s">
        <v>321</v>
      </c>
      <c r="D162" s="47">
        <v>0.46</v>
      </c>
      <c r="E162" s="58"/>
      <c r="F162" s="66"/>
      <c r="G162" s="74"/>
      <c r="H162" s="66"/>
      <c r="I162" s="74"/>
      <c r="J162" s="66"/>
      <c r="K162" s="3"/>
      <c r="L162" s="4"/>
    </row>
    <row r="163" spans="1:12" x14ac:dyDescent="0.25">
      <c r="A163" s="39"/>
      <c r="B163" s="38" t="s">
        <v>322</v>
      </c>
      <c r="C163" s="50" t="s">
        <v>323</v>
      </c>
      <c r="D163" s="47">
        <v>1.79</v>
      </c>
      <c r="E163" s="58"/>
      <c r="F163" s="66"/>
      <c r="G163" s="74"/>
      <c r="H163" s="66"/>
      <c r="I163" s="74"/>
      <c r="J163" s="66"/>
      <c r="K163" s="3"/>
      <c r="L163" s="4"/>
    </row>
    <row r="164" spans="1:12" ht="16.5" customHeight="1" x14ac:dyDescent="0.25">
      <c r="A164" s="39"/>
      <c r="B164" s="38" t="s">
        <v>324</v>
      </c>
      <c r="C164" s="50" t="s">
        <v>325</v>
      </c>
      <c r="D164" s="47">
        <v>1.34</v>
      </c>
      <c r="E164" s="58"/>
      <c r="F164" s="66"/>
      <c r="G164" s="74"/>
      <c r="H164" s="66"/>
      <c r="I164" s="74"/>
      <c r="J164" s="66"/>
      <c r="K164" s="3"/>
      <c r="L164" s="4"/>
    </row>
    <row r="165" spans="1:12" x14ac:dyDescent="0.25">
      <c r="A165" s="39"/>
      <c r="B165" s="38" t="s">
        <v>326</v>
      </c>
      <c r="C165" s="50" t="s">
        <v>327</v>
      </c>
      <c r="D165" s="47">
        <v>3.32</v>
      </c>
      <c r="E165" s="58"/>
      <c r="F165" s="66"/>
      <c r="G165" s="74"/>
      <c r="H165" s="66"/>
      <c r="I165" s="74"/>
      <c r="J165" s="66"/>
      <c r="K165" s="3"/>
      <c r="L165" s="4"/>
    </row>
    <row r="166" spans="1:12" x14ac:dyDescent="0.25">
      <c r="A166" s="39"/>
      <c r="B166" s="38" t="s">
        <v>328</v>
      </c>
      <c r="C166" s="50" t="s">
        <v>329</v>
      </c>
      <c r="D166" s="47">
        <v>1.4</v>
      </c>
      <c r="E166" s="58"/>
      <c r="F166" s="66"/>
      <c r="G166" s="72"/>
      <c r="H166" s="64"/>
      <c r="I166" s="72"/>
      <c r="J166" s="64"/>
      <c r="K166" s="3"/>
      <c r="L166" s="4"/>
    </row>
    <row r="167" spans="1:12" x14ac:dyDescent="0.25">
      <c r="A167" s="39"/>
      <c r="B167" s="38" t="s">
        <v>330</v>
      </c>
      <c r="C167" s="50" t="s">
        <v>331</v>
      </c>
      <c r="D167" s="47">
        <v>0.99</v>
      </c>
      <c r="E167" s="58"/>
      <c r="F167" s="64"/>
      <c r="G167" s="72"/>
      <c r="H167" s="64"/>
      <c r="I167" s="72"/>
      <c r="J167" s="64"/>
      <c r="K167" s="3"/>
      <c r="L167" s="4"/>
    </row>
    <row r="168" spans="1:12" x14ac:dyDescent="0.25">
      <c r="A168" s="39"/>
      <c r="B168" s="38" t="s">
        <v>332</v>
      </c>
      <c r="C168" s="50" t="s">
        <v>333</v>
      </c>
      <c r="D168" s="47">
        <v>0.64</v>
      </c>
      <c r="E168" s="58"/>
      <c r="F168" s="66"/>
      <c r="G168" s="74"/>
      <c r="H168" s="66"/>
      <c r="I168" s="74"/>
      <c r="J168" s="66"/>
      <c r="K168" s="3"/>
      <c r="L168" s="4"/>
    </row>
    <row r="169" spans="1:12" x14ac:dyDescent="0.25">
      <c r="A169" s="39"/>
      <c r="B169" s="38" t="s">
        <v>334</v>
      </c>
      <c r="C169" s="50" t="s">
        <v>335</v>
      </c>
      <c r="D169" s="47">
        <v>1.29</v>
      </c>
      <c r="E169" s="57">
        <v>42584</v>
      </c>
      <c r="F169" s="66"/>
      <c r="G169" s="74"/>
      <c r="H169" s="66"/>
      <c r="I169" s="74">
        <v>8</v>
      </c>
      <c r="J169" s="66"/>
      <c r="K169" s="3"/>
      <c r="L169" s="4"/>
    </row>
    <row r="170" spans="1:12" x14ac:dyDescent="0.25">
      <c r="A170" s="39"/>
      <c r="B170" s="38" t="s">
        <v>336</v>
      </c>
      <c r="C170" s="50" t="s">
        <v>337</v>
      </c>
      <c r="D170" s="47">
        <v>0.21</v>
      </c>
      <c r="E170" s="58"/>
      <c r="F170" s="64"/>
      <c r="G170" s="72"/>
      <c r="H170" s="64"/>
      <c r="I170" s="72"/>
      <c r="J170" s="64"/>
      <c r="K170" s="3"/>
      <c r="L170" s="4"/>
    </row>
    <row r="171" spans="1:12" x14ac:dyDescent="0.25">
      <c r="A171" s="39"/>
      <c r="B171" s="38" t="s">
        <v>338</v>
      </c>
      <c r="C171" s="50" t="s">
        <v>339</v>
      </c>
      <c r="D171" s="47">
        <v>0.19</v>
      </c>
      <c r="E171" s="58"/>
      <c r="F171" s="66"/>
      <c r="G171" s="74"/>
      <c r="H171" s="66"/>
      <c r="I171" s="74"/>
      <c r="J171" s="66"/>
      <c r="K171" s="3"/>
      <c r="L171" s="4"/>
    </row>
    <row r="172" spans="1:12" x14ac:dyDescent="0.25">
      <c r="A172" s="39"/>
      <c r="B172" s="38" t="s">
        <v>340</v>
      </c>
      <c r="C172" s="50" t="s">
        <v>341</v>
      </c>
      <c r="D172" s="47">
        <v>0.83</v>
      </c>
      <c r="E172" s="58"/>
      <c r="F172" s="64"/>
      <c r="G172" s="72"/>
      <c r="H172" s="64"/>
      <c r="I172" s="72"/>
      <c r="J172" s="64"/>
      <c r="K172" s="3"/>
      <c r="L172" s="4"/>
    </row>
    <row r="173" spans="1:12" x14ac:dyDescent="0.25">
      <c r="A173" s="39"/>
      <c r="B173" s="38" t="s">
        <v>342</v>
      </c>
      <c r="C173" s="50" t="s">
        <v>343</v>
      </c>
      <c r="D173" s="47">
        <v>0.6</v>
      </c>
      <c r="E173" s="58"/>
      <c r="F173" s="66"/>
      <c r="G173" s="74"/>
      <c r="H173" s="66"/>
      <c r="I173" s="74"/>
      <c r="J173" s="66"/>
      <c r="K173" s="3"/>
      <c r="L173" s="4"/>
    </row>
    <row r="174" spans="1:12" ht="24.75" x14ac:dyDescent="0.25">
      <c r="A174" s="39"/>
      <c r="B174" s="38" t="s">
        <v>344</v>
      </c>
      <c r="C174" s="50" t="s">
        <v>345</v>
      </c>
      <c r="D174" s="47">
        <v>0.42</v>
      </c>
      <c r="E174" s="58"/>
      <c r="F174" s="66"/>
      <c r="G174" s="74"/>
      <c r="H174" s="66"/>
      <c r="I174" s="74"/>
      <c r="J174" s="66"/>
      <c r="K174" s="3"/>
      <c r="L174" s="4"/>
    </row>
    <row r="175" spans="1:12" x14ac:dyDescent="0.25">
      <c r="A175" s="39"/>
      <c r="B175" s="38" t="s">
        <v>346</v>
      </c>
      <c r="C175" s="50" t="s">
        <v>347</v>
      </c>
      <c r="D175" s="47">
        <v>0.34</v>
      </c>
      <c r="E175" s="58"/>
      <c r="F175" s="66"/>
      <c r="G175" s="74"/>
      <c r="H175" s="66"/>
      <c r="I175" s="74"/>
      <c r="J175" s="66"/>
      <c r="K175" s="3"/>
      <c r="L175" s="4"/>
    </row>
    <row r="176" spans="1:12" ht="15.75" thickBot="1" x14ac:dyDescent="0.3">
      <c r="A176" s="33"/>
      <c r="B176" s="34"/>
      <c r="C176" s="34" t="s">
        <v>348</v>
      </c>
      <c r="D176" s="35">
        <f>SUM(D4:D175)</f>
        <v>289.76899999999978</v>
      </c>
      <c r="E176" s="36"/>
      <c r="F176" s="37">
        <f>SUM(F4:F175)</f>
        <v>179.08499999999998</v>
      </c>
      <c r="G176" s="36">
        <f>SUM(G4:G175)</f>
        <v>20</v>
      </c>
      <c r="H176" s="37">
        <f>SUM(H4:H175)</f>
        <v>100</v>
      </c>
      <c r="I176" s="36">
        <f>SUM(I4:I175)</f>
        <v>26</v>
      </c>
      <c r="J176" s="37">
        <f>SUM(J4:J175)</f>
        <v>0.3</v>
      </c>
    </row>
    <row r="177" spans="3:13" ht="13.5" customHeight="1" x14ac:dyDescent="0.25">
      <c r="D177" s="6" t="s">
        <v>349</v>
      </c>
      <c r="E177" s="6"/>
      <c r="F177" s="20">
        <f>SUM(F4:F85)</f>
        <v>109.14500000000001</v>
      </c>
      <c r="G177" s="20">
        <f>SUM(G4:G85)</f>
        <v>0</v>
      </c>
      <c r="H177" s="20">
        <f>SUM(H4:H85)</f>
        <v>0</v>
      </c>
      <c r="I177" s="20">
        <f>SUM(I4:I85)</f>
        <v>0</v>
      </c>
      <c r="J177" s="20">
        <f>SUM(J4:J85)</f>
        <v>0</v>
      </c>
      <c r="K177" s="4"/>
      <c r="L177" s="4"/>
    </row>
    <row r="178" spans="3:13" ht="12" customHeight="1" x14ac:dyDescent="0.25">
      <c r="D178" s="6" t="s">
        <v>350</v>
      </c>
      <c r="E178" s="6"/>
      <c r="F178" s="20">
        <f>SUM(F86:F120)</f>
        <v>53.730000000000004</v>
      </c>
      <c r="G178" s="20">
        <f>SUM(G86:G120)</f>
        <v>0</v>
      </c>
      <c r="H178" s="20">
        <f>SUM(H86:H120)</f>
        <v>0</v>
      </c>
      <c r="I178" s="20">
        <f>SUM(I86:I120)</f>
        <v>0</v>
      </c>
      <c r="J178" s="20">
        <f>SUM(J86:J120)</f>
        <v>0</v>
      </c>
      <c r="K178" s="4"/>
      <c r="L178" s="4"/>
    </row>
    <row r="179" spans="3:13" ht="12" customHeight="1" thickBot="1" x14ac:dyDescent="0.3">
      <c r="D179" s="6" t="s">
        <v>351</v>
      </c>
      <c r="E179" s="6"/>
      <c r="F179" s="21">
        <f t="shared" ref="F179:G179" si="0">SUM(F121:F175)</f>
        <v>16.21</v>
      </c>
      <c r="G179" s="21">
        <f t="shared" si="0"/>
        <v>20</v>
      </c>
      <c r="H179" s="21">
        <f>SUM(H122:H175)</f>
        <v>100</v>
      </c>
      <c r="I179" s="21">
        <f t="shared" ref="I179" si="1">SUM(I121:I175)</f>
        <v>26</v>
      </c>
      <c r="J179" s="21">
        <f t="shared" ref="H179:J179" si="2">SUM(J121:J175)</f>
        <v>0.3</v>
      </c>
      <c r="K179" s="4"/>
      <c r="L179" s="4"/>
    </row>
    <row r="180" spans="3:13" x14ac:dyDescent="0.25">
      <c r="D180" s="7"/>
      <c r="E180" s="7"/>
      <c r="F180" s="8"/>
      <c r="G180" s="8"/>
      <c r="H180" s="8"/>
      <c r="I180" s="8"/>
      <c r="J180" s="8"/>
      <c r="K180" s="9"/>
      <c r="L180" s="4"/>
    </row>
    <row r="181" spans="3:13" x14ac:dyDescent="0.25">
      <c r="C181" s="10"/>
      <c r="D181" s="7"/>
      <c r="E181" s="7"/>
      <c r="F181" s="8"/>
      <c r="G181" s="8"/>
      <c r="H181" s="8"/>
      <c r="I181" s="8"/>
      <c r="J181" s="8"/>
      <c r="K181" s="9"/>
      <c r="L181" s="4"/>
    </row>
    <row r="182" spans="3:13" x14ac:dyDescent="0.25">
      <c r="F182" s="10"/>
      <c r="G182" s="10"/>
      <c r="H182" s="10"/>
      <c r="I182" s="10"/>
      <c r="J182" s="10"/>
      <c r="K182" s="9"/>
      <c r="M182" s="11"/>
    </row>
  </sheetData>
  <mergeCells count="5">
    <mergeCell ref="A1:D1"/>
    <mergeCell ref="A2:C2"/>
    <mergeCell ref="A4:A85"/>
    <mergeCell ref="A86:A120"/>
    <mergeCell ref="A121:A175"/>
  </mergeCells>
  <pageMargins left="0.25" right="0.25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3"/>
  <sheetViews>
    <sheetView zoomScaleNormal="100" workbookViewId="0">
      <pane xSplit="3" ySplit="3" topLeftCell="D157" activePane="bottomRight" state="frozen"/>
      <selection pane="topRight" activeCell="D1" sqref="D1"/>
      <selection pane="bottomLeft" activeCell="A4" sqref="A4"/>
      <selection pane="bottomRight" activeCell="K173" sqref="K173"/>
    </sheetView>
  </sheetViews>
  <sheetFormatPr defaultRowHeight="15" x14ac:dyDescent="0.25"/>
  <cols>
    <col min="1" max="1" width="7.42578125" style="1" customWidth="1"/>
    <col min="2" max="2" width="12" style="1" customWidth="1"/>
    <col min="3" max="3" width="7.42578125" style="1" customWidth="1"/>
    <col min="4" max="4" width="10" style="1" customWidth="1"/>
    <col min="5" max="5" width="9.85546875" style="1" customWidth="1"/>
    <col min="6" max="6" width="11.85546875" style="1" customWidth="1"/>
    <col min="7" max="7" width="11.7109375" style="1" customWidth="1"/>
    <col min="8" max="8" width="10.140625" style="1" customWidth="1"/>
    <col min="9" max="9" width="9.42578125" style="1" customWidth="1"/>
    <col min="10" max="10" width="9.5703125" style="1" customWidth="1"/>
    <col min="11" max="11" width="8.85546875" style="1" customWidth="1"/>
    <col min="12" max="12" width="9.28515625" style="1" customWidth="1"/>
    <col min="13" max="13" width="8.140625" style="1" customWidth="1"/>
    <col min="14" max="14" width="8.7109375" style="1" customWidth="1"/>
    <col min="15" max="15" width="9.5703125" style="1" customWidth="1"/>
    <col min="16" max="16" width="8.7109375" style="1" customWidth="1"/>
    <col min="17" max="17" width="9.140625" style="1" customWidth="1"/>
    <col min="18" max="18" width="10.140625" style="1" customWidth="1"/>
    <col min="19" max="19" width="25.7109375" style="1" customWidth="1"/>
    <col min="20" max="20" width="8.5703125" style="1" customWidth="1"/>
    <col min="21" max="25" width="9.140625" style="1"/>
    <col min="26" max="26" width="12.42578125" style="1" customWidth="1"/>
    <col min="27" max="264" width="9.140625" style="1"/>
    <col min="265" max="265" width="14.7109375" style="1" customWidth="1"/>
    <col min="266" max="266" width="17.7109375" style="1" customWidth="1"/>
    <col min="267" max="267" width="11.5703125" style="1" customWidth="1"/>
    <col min="268" max="268" width="13.85546875" style="1" customWidth="1"/>
    <col min="269" max="269" width="11" style="1" customWidth="1"/>
    <col min="270" max="520" width="9.140625" style="1"/>
    <col min="521" max="521" width="14.7109375" style="1" customWidth="1"/>
    <col min="522" max="522" width="17.7109375" style="1" customWidth="1"/>
    <col min="523" max="523" width="11.5703125" style="1" customWidth="1"/>
    <col min="524" max="524" width="13.85546875" style="1" customWidth="1"/>
    <col min="525" max="525" width="11" style="1" customWidth="1"/>
    <col min="526" max="776" width="9.140625" style="1"/>
    <col min="777" max="777" width="14.7109375" style="1" customWidth="1"/>
    <col min="778" max="778" width="17.7109375" style="1" customWidth="1"/>
    <col min="779" max="779" width="11.5703125" style="1" customWidth="1"/>
    <col min="780" max="780" width="13.85546875" style="1" customWidth="1"/>
    <col min="781" max="781" width="11" style="1" customWidth="1"/>
    <col min="782" max="1032" width="9.140625" style="1"/>
    <col min="1033" max="1033" width="14.7109375" style="1" customWidth="1"/>
    <col min="1034" max="1034" width="17.7109375" style="1" customWidth="1"/>
    <col min="1035" max="1035" width="11.5703125" style="1" customWidth="1"/>
    <col min="1036" max="1036" width="13.85546875" style="1" customWidth="1"/>
    <col min="1037" max="1037" width="11" style="1" customWidth="1"/>
    <col min="1038" max="1288" width="9.140625" style="1"/>
    <col min="1289" max="1289" width="14.7109375" style="1" customWidth="1"/>
    <col min="1290" max="1290" width="17.7109375" style="1" customWidth="1"/>
    <col min="1291" max="1291" width="11.5703125" style="1" customWidth="1"/>
    <col min="1292" max="1292" width="13.85546875" style="1" customWidth="1"/>
    <col min="1293" max="1293" width="11" style="1" customWidth="1"/>
    <col min="1294" max="1544" width="9.140625" style="1"/>
    <col min="1545" max="1545" width="14.7109375" style="1" customWidth="1"/>
    <col min="1546" max="1546" width="17.7109375" style="1" customWidth="1"/>
    <col min="1547" max="1547" width="11.5703125" style="1" customWidth="1"/>
    <col min="1548" max="1548" width="13.85546875" style="1" customWidth="1"/>
    <col min="1549" max="1549" width="11" style="1" customWidth="1"/>
    <col min="1550" max="1800" width="9.140625" style="1"/>
    <col min="1801" max="1801" width="14.7109375" style="1" customWidth="1"/>
    <col min="1802" max="1802" width="17.7109375" style="1" customWidth="1"/>
    <col min="1803" max="1803" width="11.5703125" style="1" customWidth="1"/>
    <col min="1804" max="1804" width="13.85546875" style="1" customWidth="1"/>
    <col min="1805" max="1805" width="11" style="1" customWidth="1"/>
    <col min="1806" max="2056" width="9.140625" style="1"/>
    <col min="2057" max="2057" width="14.7109375" style="1" customWidth="1"/>
    <col min="2058" max="2058" width="17.7109375" style="1" customWidth="1"/>
    <col min="2059" max="2059" width="11.5703125" style="1" customWidth="1"/>
    <col min="2060" max="2060" width="13.85546875" style="1" customWidth="1"/>
    <col min="2061" max="2061" width="11" style="1" customWidth="1"/>
    <col min="2062" max="2312" width="9.140625" style="1"/>
    <col min="2313" max="2313" width="14.7109375" style="1" customWidth="1"/>
    <col min="2314" max="2314" width="17.7109375" style="1" customWidth="1"/>
    <col min="2315" max="2315" width="11.5703125" style="1" customWidth="1"/>
    <col min="2316" max="2316" width="13.85546875" style="1" customWidth="1"/>
    <col min="2317" max="2317" width="11" style="1" customWidth="1"/>
    <col min="2318" max="2568" width="9.140625" style="1"/>
    <col min="2569" max="2569" width="14.7109375" style="1" customWidth="1"/>
    <col min="2570" max="2570" width="17.7109375" style="1" customWidth="1"/>
    <col min="2571" max="2571" width="11.5703125" style="1" customWidth="1"/>
    <col min="2572" max="2572" width="13.85546875" style="1" customWidth="1"/>
    <col min="2573" max="2573" width="11" style="1" customWidth="1"/>
    <col min="2574" max="2824" width="9.140625" style="1"/>
    <col min="2825" max="2825" width="14.7109375" style="1" customWidth="1"/>
    <col min="2826" max="2826" width="17.7109375" style="1" customWidth="1"/>
    <col min="2827" max="2827" width="11.5703125" style="1" customWidth="1"/>
    <col min="2828" max="2828" width="13.85546875" style="1" customWidth="1"/>
    <col min="2829" max="2829" width="11" style="1" customWidth="1"/>
    <col min="2830" max="3080" width="9.140625" style="1"/>
    <col min="3081" max="3081" width="14.7109375" style="1" customWidth="1"/>
    <col min="3082" max="3082" width="17.7109375" style="1" customWidth="1"/>
    <col min="3083" max="3083" width="11.5703125" style="1" customWidth="1"/>
    <col min="3084" max="3084" width="13.85546875" style="1" customWidth="1"/>
    <col min="3085" max="3085" width="11" style="1" customWidth="1"/>
    <col min="3086" max="3336" width="9.140625" style="1"/>
    <col min="3337" max="3337" width="14.7109375" style="1" customWidth="1"/>
    <col min="3338" max="3338" width="17.7109375" style="1" customWidth="1"/>
    <col min="3339" max="3339" width="11.5703125" style="1" customWidth="1"/>
    <col min="3340" max="3340" width="13.85546875" style="1" customWidth="1"/>
    <col min="3341" max="3341" width="11" style="1" customWidth="1"/>
    <col min="3342" max="3592" width="9.140625" style="1"/>
    <col min="3593" max="3593" width="14.7109375" style="1" customWidth="1"/>
    <col min="3594" max="3594" width="17.7109375" style="1" customWidth="1"/>
    <col min="3595" max="3595" width="11.5703125" style="1" customWidth="1"/>
    <col min="3596" max="3596" width="13.85546875" style="1" customWidth="1"/>
    <col min="3597" max="3597" width="11" style="1" customWidth="1"/>
    <col min="3598" max="3848" width="9.140625" style="1"/>
    <col min="3849" max="3849" width="14.7109375" style="1" customWidth="1"/>
    <col min="3850" max="3850" width="17.7109375" style="1" customWidth="1"/>
    <col min="3851" max="3851" width="11.5703125" style="1" customWidth="1"/>
    <col min="3852" max="3852" width="13.85546875" style="1" customWidth="1"/>
    <col min="3853" max="3853" width="11" style="1" customWidth="1"/>
    <col min="3854" max="4104" width="9.140625" style="1"/>
    <col min="4105" max="4105" width="14.7109375" style="1" customWidth="1"/>
    <col min="4106" max="4106" width="17.7109375" style="1" customWidth="1"/>
    <col min="4107" max="4107" width="11.5703125" style="1" customWidth="1"/>
    <col min="4108" max="4108" width="13.85546875" style="1" customWidth="1"/>
    <col min="4109" max="4109" width="11" style="1" customWidth="1"/>
    <col min="4110" max="4360" width="9.140625" style="1"/>
    <col min="4361" max="4361" width="14.7109375" style="1" customWidth="1"/>
    <col min="4362" max="4362" width="17.7109375" style="1" customWidth="1"/>
    <col min="4363" max="4363" width="11.5703125" style="1" customWidth="1"/>
    <col min="4364" max="4364" width="13.85546875" style="1" customWidth="1"/>
    <col min="4365" max="4365" width="11" style="1" customWidth="1"/>
    <col min="4366" max="4616" width="9.140625" style="1"/>
    <col min="4617" max="4617" width="14.7109375" style="1" customWidth="1"/>
    <col min="4618" max="4618" width="17.7109375" style="1" customWidth="1"/>
    <col min="4619" max="4619" width="11.5703125" style="1" customWidth="1"/>
    <col min="4620" max="4620" width="13.85546875" style="1" customWidth="1"/>
    <col min="4621" max="4621" width="11" style="1" customWidth="1"/>
    <col min="4622" max="4872" width="9.140625" style="1"/>
    <col min="4873" max="4873" width="14.7109375" style="1" customWidth="1"/>
    <col min="4874" max="4874" width="17.7109375" style="1" customWidth="1"/>
    <col min="4875" max="4875" width="11.5703125" style="1" customWidth="1"/>
    <col min="4876" max="4876" width="13.85546875" style="1" customWidth="1"/>
    <col min="4877" max="4877" width="11" style="1" customWidth="1"/>
    <col min="4878" max="5128" width="9.140625" style="1"/>
    <col min="5129" max="5129" width="14.7109375" style="1" customWidth="1"/>
    <col min="5130" max="5130" width="17.7109375" style="1" customWidth="1"/>
    <col min="5131" max="5131" width="11.5703125" style="1" customWidth="1"/>
    <col min="5132" max="5132" width="13.85546875" style="1" customWidth="1"/>
    <col min="5133" max="5133" width="11" style="1" customWidth="1"/>
    <col min="5134" max="5384" width="9.140625" style="1"/>
    <col min="5385" max="5385" width="14.7109375" style="1" customWidth="1"/>
    <col min="5386" max="5386" width="17.7109375" style="1" customWidth="1"/>
    <col min="5387" max="5387" width="11.5703125" style="1" customWidth="1"/>
    <col min="5388" max="5388" width="13.85546875" style="1" customWidth="1"/>
    <col min="5389" max="5389" width="11" style="1" customWidth="1"/>
    <col min="5390" max="5640" width="9.140625" style="1"/>
    <col min="5641" max="5641" width="14.7109375" style="1" customWidth="1"/>
    <col min="5642" max="5642" width="17.7109375" style="1" customWidth="1"/>
    <col min="5643" max="5643" width="11.5703125" style="1" customWidth="1"/>
    <col min="5644" max="5644" width="13.85546875" style="1" customWidth="1"/>
    <col min="5645" max="5645" width="11" style="1" customWidth="1"/>
    <col min="5646" max="5896" width="9.140625" style="1"/>
    <col min="5897" max="5897" width="14.7109375" style="1" customWidth="1"/>
    <col min="5898" max="5898" width="17.7109375" style="1" customWidth="1"/>
    <col min="5899" max="5899" width="11.5703125" style="1" customWidth="1"/>
    <col min="5900" max="5900" width="13.85546875" style="1" customWidth="1"/>
    <col min="5901" max="5901" width="11" style="1" customWidth="1"/>
    <col min="5902" max="6152" width="9.140625" style="1"/>
    <col min="6153" max="6153" width="14.7109375" style="1" customWidth="1"/>
    <col min="6154" max="6154" width="17.7109375" style="1" customWidth="1"/>
    <col min="6155" max="6155" width="11.5703125" style="1" customWidth="1"/>
    <col min="6156" max="6156" width="13.85546875" style="1" customWidth="1"/>
    <col min="6157" max="6157" width="11" style="1" customWidth="1"/>
    <col min="6158" max="6408" width="9.140625" style="1"/>
    <col min="6409" max="6409" width="14.7109375" style="1" customWidth="1"/>
    <col min="6410" max="6410" width="17.7109375" style="1" customWidth="1"/>
    <col min="6411" max="6411" width="11.5703125" style="1" customWidth="1"/>
    <col min="6412" max="6412" width="13.85546875" style="1" customWidth="1"/>
    <col min="6413" max="6413" width="11" style="1" customWidth="1"/>
    <col min="6414" max="6664" width="9.140625" style="1"/>
    <col min="6665" max="6665" width="14.7109375" style="1" customWidth="1"/>
    <col min="6666" max="6666" width="17.7109375" style="1" customWidth="1"/>
    <col min="6667" max="6667" width="11.5703125" style="1" customWidth="1"/>
    <col min="6668" max="6668" width="13.85546875" style="1" customWidth="1"/>
    <col min="6669" max="6669" width="11" style="1" customWidth="1"/>
    <col min="6670" max="6920" width="9.140625" style="1"/>
    <col min="6921" max="6921" width="14.7109375" style="1" customWidth="1"/>
    <col min="6922" max="6922" width="17.7109375" style="1" customWidth="1"/>
    <col min="6923" max="6923" width="11.5703125" style="1" customWidth="1"/>
    <col min="6924" max="6924" width="13.85546875" style="1" customWidth="1"/>
    <col min="6925" max="6925" width="11" style="1" customWidth="1"/>
    <col min="6926" max="7176" width="9.140625" style="1"/>
    <col min="7177" max="7177" width="14.7109375" style="1" customWidth="1"/>
    <col min="7178" max="7178" width="17.7109375" style="1" customWidth="1"/>
    <col min="7179" max="7179" width="11.5703125" style="1" customWidth="1"/>
    <col min="7180" max="7180" width="13.85546875" style="1" customWidth="1"/>
    <col min="7181" max="7181" width="11" style="1" customWidth="1"/>
    <col min="7182" max="7432" width="9.140625" style="1"/>
    <col min="7433" max="7433" width="14.7109375" style="1" customWidth="1"/>
    <col min="7434" max="7434" width="17.7109375" style="1" customWidth="1"/>
    <col min="7435" max="7435" width="11.5703125" style="1" customWidth="1"/>
    <col min="7436" max="7436" width="13.85546875" style="1" customWidth="1"/>
    <col min="7437" max="7437" width="11" style="1" customWidth="1"/>
    <col min="7438" max="7688" width="9.140625" style="1"/>
    <col min="7689" max="7689" width="14.7109375" style="1" customWidth="1"/>
    <col min="7690" max="7690" width="17.7109375" style="1" customWidth="1"/>
    <col min="7691" max="7691" width="11.5703125" style="1" customWidth="1"/>
    <col min="7692" max="7692" width="13.85546875" style="1" customWidth="1"/>
    <col min="7693" max="7693" width="11" style="1" customWidth="1"/>
    <col min="7694" max="7944" width="9.140625" style="1"/>
    <col min="7945" max="7945" width="14.7109375" style="1" customWidth="1"/>
    <col min="7946" max="7946" width="17.7109375" style="1" customWidth="1"/>
    <col min="7947" max="7947" width="11.5703125" style="1" customWidth="1"/>
    <col min="7948" max="7948" width="13.85546875" style="1" customWidth="1"/>
    <col min="7949" max="7949" width="11" style="1" customWidth="1"/>
    <col min="7950" max="8200" width="9.140625" style="1"/>
    <col min="8201" max="8201" width="14.7109375" style="1" customWidth="1"/>
    <col min="8202" max="8202" width="17.7109375" style="1" customWidth="1"/>
    <col min="8203" max="8203" width="11.5703125" style="1" customWidth="1"/>
    <col min="8204" max="8204" width="13.85546875" style="1" customWidth="1"/>
    <col min="8205" max="8205" width="11" style="1" customWidth="1"/>
    <col min="8206" max="8456" width="9.140625" style="1"/>
    <col min="8457" max="8457" width="14.7109375" style="1" customWidth="1"/>
    <col min="8458" max="8458" width="17.7109375" style="1" customWidth="1"/>
    <col min="8459" max="8459" width="11.5703125" style="1" customWidth="1"/>
    <col min="8460" max="8460" width="13.85546875" style="1" customWidth="1"/>
    <col min="8461" max="8461" width="11" style="1" customWidth="1"/>
    <col min="8462" max="8712" width="9.140625" style="1"/>
    <col min="8713" max="8713" width="14.7109375" style="1" customWidth="1"/>
    <col min="8714" max="8714" width="17.7109375" style="1" customWidth="1"/>
    <col min="8715" max="8715" width="11.5703125" style="1" customWidth="1"/>
    <col min="8716" max="8716" width="13.85546875" style="1" customWidth="1"/>
    <col min="8717" max="8717" width="11" style="1" customWidth="1"/>
    <col min="8718" max="8968" width="9.140625" style="1"/>
    <col min="8969" max="8969" width="14.7109375" style="1" customWidth="1"/>
    <col min="8970" max="8970" width="17.7109375" style="1" customWidth="1"/>
    <col min="8971" max="8971" width="11.5703125" style="1" customWidth="1"/>
    <col min="8972" max="8972" width="13.85546875" style="1" customWidth="1"/>
    <col min="8973" max="8973" width="11" style="1" customWidth="1"/>
    <col min="8974" max="9224" width="9.140625" style="1"/>
    <col min="9225" max="9225" width="14.7109375" style="1" customWidth="1"/>
    <col min="9226" max="9226" width="17.7109375" style="1" customWidth="1"/>
    <col min="9227" max="9227" width="11.5703125" style="1" customWidth="1"/>
    <col min="9228" max="9228" width="13.85546875" style="1" customWidth="1"/>
    <col min="9229" max="9229" width="11" style="1" customWidth="1"/>
    <col min="9230" max="9480" width="9.140625" style="1"/>
    <col min="9481" max="9481" width="14.7109375" style="1" customWidth="1"/>
    <col min="9482" max="9482" width="17.7109375" style="1" customWidth="1"/>
    <col min="9483" max="9483" width="11.5703125" style="1" customWidth="1"/>
    <col min="9484" max="9484" width="13.85546875" style="1" customWidth="1"/>
    <col min="9485" max="9485" width="11" style="1" customWidth="1"/>
    <col min="9486" max="9736" width="9.140625" style="1"/>
    <col min="9737" max="9737" width="14.7109375" style="1" customWidth="1"/>
    <col min="9738" max="9738" width="17.7109375" style="1" customWidth="1"/>
    <col min="9739" max="9739" width="11.5703125" style="1" customWidth="1"/>
    <col min="9740" max="9740" width="13.85546875" style="1" customWidth="1"/>
    <col min="9741" max="9741" width="11" style="1" customWidth="1"/>
    <col min="9742" max="9992" width="9.140625" style="1"/>
    <col min="9993" max="9993" width="14.7109375" style="1" customWidth="1"/>
    <col min="9994" max="9994" width="17.7109375" style="1" customWidth="1"/>
    <col min="9995" max="9995" width="11.5703125" style="1" customWidth="1"/>
    <col min="9996" max="9996" width="13.85546875" style="1" customWidth="1"/>
    <col min="9997" max="9997" width="11" style="1" customWidth="1"/>
    <col min="9998" max="10248" width="9.140625" style="1"/>
    <col min="10249" max="10249" width="14.7109375" style="1" customWidth="1"/>
    <col min="10250" max="10250" width="17.7109375" style="1" customWidth="1"/>
    <col min="10251" max="10251" width="11.5703125" style="1" customWidth="1"/>
    <col min="10252" max="10252" width="13.85546875" style="1" customWidth="1"/>
    <col min="10253" max="10253" width="11" style="1" customWidth="1"/>
    <col min="10254" max="10504" width="9.140625" style="1"/>
    <col min="10505" max="10505" width="14.7109375" style="1" customWidth="1"/>
    <col min="10506" max="10506" width="17.7109375" style="1" customWidth="1"/>
    <col min="10507" max="10507" width="11.5703125" style="1" customWidth="1"/>
    <col min="10508" max="10508" width="13.85546875" style="1" customWidth="1"/>
    <col min="10509" max="10509" width="11" style="1" customWidth="1"/>
    <col min="10510" max="10760" width="9.140625" style="1"/>
    <col min="10761" max="10761" width="14.7109375" style="1" customWidth="1"/>
    <col min="10762" max="10762" width="17.7109375" style="1" customWidth="1"/>
    <col min="10763" max="10763" width="11.5703125" style="1" customWidth="1"/>
    <col min="10764" max="10764" width="13.85546875" style="1" customWidth="1"/>
    <col min="10765" max="10765" width="11" style="1" customWidth="1"/>
    <col min="10766" max="11016" width="9.140625" style="1"/>
    <col min="11017" max="11017" width="14.7109375" style="1" customWidth="1"/>
    <col min="11018" max="11018" width="17.7109375" style="1" customWidth="1"/>
    <col min="11019" max="11019" width="11.5703125" style="1" customWidth="1"/>
    <col min="11020" max="11020" width="13.85546875" style="1" customWidth="1"/>
    <col min="11021" max="11021" width="11" style="1" customWidth="1"/>
    <col min="11022" max="11272" width="9.140625" style="1"/>
    <col min="11273" max="11273" width="14.7109375" style="1" customWidth="1"/>
    <col min="11274" max="11274" width="17.7109375" style="1" customWidth="1"/>
    <col min="11275" max="11275" width="11.5703125" style="1" customWidth="1"/>
    <col min="11276" max="11276" width="13.85546875" style="1" customWidth="1"/>
    <col min="11277" max="11277" width="11" style="1" customWidth="1"/>
    <col min="11278" max="11528" width="9.140625" style="1"/>
    <col min="11529" max="11529" width="14.7109375" style="1" customWidth="1"/>
    <col min="11530" max="11530" width="17.7109375" style="1" customWidth="1"/>
    <col min="11531" max="11531" width="11.5703125" style="1" customWidth="1"/>
    <col min="11532" max="11532" width="13.85546875" style="1" customWidth="1"/>
    <col min="11533" max="11533" width="11" style="1" customWidth="1"/>
    <col min="11534" max="11784" width="9.140625" style="1"/>
    <col min="11785" max="11785" width="14.7109375" style="1" customWidth="1"/>
    <col min="11786" max="11786" width="17.7109375" style="1" customWidth="1"/>
    <col min="11787" max="11787" width="11.5703125" style="1" customWidth="1"/>
    <col min="11788" max="11788" width="13.85546875" style="1" customWidth="1"/>
    <col min="11789" max="11789" width="11" style="1" customWidth="1"/>
    <col min="11790" max="12040" width="9.140625" style="1"/>
    <col min="12041" max="12041" width="14.7109375" style="1" customWidth="1"/>
    <col min="12042" max="12042" width="17.7109375" style="1" customWidth="1"/>
    <col min="12043" max="12043" width="11.5703125" style="1" customWidth="1"/>
    <col min="12044" max="12044" width="13.85546875" style="1" customWidth="1"/>
    <col min="12045" max="12045" width="11" style="1" customWidth="1"/>
    <col min="12046" max="12296" width="9.140625" style="1"/>
    <col min="12297" max="12297" width="14.7109375" style="1" customWidth="1"/>
    <col min="12298" max="12298" width="17.7109375" style="1" customWidth="1"/>
    <col min="12299" max="12299" width="11.5703125" style="1" customWidth="1"/>
    <col min="12300" max="12300" width="13.85546875" style="1" customWidth="1"/>
    <col min="12301" max="12301" width="11" style="1" customWidth="1"/>
    <col min="12302" max="12552" width="9.140625" style="1"/>
    <col min="12553" max="12553" width="14.7109375" style="1" customWidth="1"/>
    <col min="12554" max="12554" width="17.7109375" style="1" customWidth="1"/>
    <col min="12555" max="12555" width="11.5703125" style="1" customWidth="1"/>
    <col min="12556" max="12556" width="13.85546875" style="1" customWidth="1"/>
    <col min="12557" max="12557" width="11" style="1" customWidth="1"/>
    <col min="12558" max="12808" width="9.140625" style="1"/>
    <col min="12809" max="12809" width="14.7109375" style="1" customWidth="1"/>
    <col min="12810" max="12810" width="17.7109375" style="1" customWidth="1"/>
    <col min="12811" max="12811" width="11.5703125" style="1" customWidth="1"/>
    <col min="12812" max="12812" width="13.85546875" style="1" customWidth="1"/>
    <col min="12813" max="12813" width="11" style="1" customWidth="1"/>
    <col min="12814" max="13064" width="9.140625" style="1"/>
    <col min="13065" max="13065" width="14.7109375" style="1" customWidth="1"/>
    <col min="13066" max="13066" width="17.7109375" style="1" customWidth="1"/>
    <col min="13067" max="13067" width="11.5703125" style="1" customWidth="1"/>
    <col min="13068" max="13068" width="13.85546875" style="1" customWidth="1"/>
    <col min="13069" max="13069" width="11" style="1" customWidth="1"/>
    <col min="13070" max="13320" width="9.140625" style="1"/>
    <col min="13321" max="13321" width="14.7109375" style="1" customWidth="1"/>
    <col min="13322" max="13322" width="17.7109375" style="1" customWidth="1"/>
    <col min="13323" max="13323" width="11.5703125" style="1" customWidth="1"/>
    <col min="13324" max="13324" width="13.85546875" style="1" customWidth="1"/>
    <col min="13325" max="13325" width="11" style="1" customWidth="1"/>
    <col min="13326" max="13576" width="9.140625" style="1"/>
    <col min="13577" max="13577" width="14.7109375" style="1" customWidth="1"/>
    <col min="13578" max="13578" width="17.7109375" style="1" customWidth="1"/>
    <col min="13579" max="13579" width="11.5703125" style="1" customWidth="1"/>
    <col min="13580" max="13580" width="13.85546875" style="1" customWidth="1"/>
    <col min="13581" max="13581" width="11" style="1" customWidth="1"/>
    <col min="13582" max="13832" width="9.140625" style="1"/>
    <col min="13833" max="13833" width="14.7109375" style="1" customWidth="1"/>
    <col min="13834" max="13834" width="17.7109375" style="1" customWidth="1"/>
    <col min="13835" max="13835" width="11.5703125" style="1" customWidth="1"/>
    <col min="13836" max="13836" width="13.85546875" style="1" customWidth="1"/>
    <col min="13837" max="13837" width="11" style="1" customWidth="1"/>
    <col min="13838" max="14088" width="9.140625" style="1"/>
    <col min="14089" max="14089" width="14.7109375" style="1" customWidth="1"/>
    <col min="14090" max="14090" width="17.7109375" style="1" customWidth="1"/>
    <col min="14091" max="14091" width="11.5703125" style="1" customWidth="1"/>
    <col min="14092" max="14092" width="13.85546875" style="1" customWidth="1"/>
    <col min="14093" max="14093" width="11" style="1" customWidth="1"/>
    <col min="14094" max="14344" width="9.140625" style="1"/>
    <col min="14345" max="14345" width="14.7109375" style="1" customWidth="1"/>
    <col min="14346" max="14346" width="17.7109375" style="1" customWidth="1"/>
    <col min="14347" max="14347" width="11.5703125" style="1" customWidth="1"/>
    <col min="14348" max="14348" width="13.85546875" style="1" customWidth="1"/>
    <col min="14349" max="14349" width="11" style="1" customWidth="1"/>
    <col min="14350" max="14600" width="9.140625" style="1"/>
    <col min="14601" max="14601" width="14.7109375" style="1" customWidth="1"/>
    <col min="14602" max="14602" width="17.7109375" style="1" customWidth="1"/>
    <col min="14603" max="14603" width="11.5703125" style="1" customWidth="1"/>
    <col min="14604" max="14604" width="13.85546875" style="1" customWidth="1"/>
    <col min="14605" max="14605" width="11" style="1" customWidth="1"/>
    <col min="14606" max="14856" width="9.140625" style="1"/>
    <col min="14857" max="14857" width="14.7109375" style="1" customWidth="1"/>
    <col min="14858" max="14858" width="17.7109375" style="1" customWidth="1"/>
    <col min="14859" max="14859" width="11.5703125" style="1" customWidth="1"/>
    <col min="14860" max="14860" width="13.85546875" style="1" customWidth="1"/>
    <col min="14861" max="14861" width="11" style="1" customWidth="1"/>
    <col min="14862" max="15112" width="9.140625" style="1"/>
    <col min="15113" max="15113" width="14.7109375" style="1" customWidth="1"/>
    <col min="15114" max="15114" width="17.7109375" style="1" customWidth="1"/>
    <col min="15115" max="15115" width="11.5703125" style="1" customWidth="1"/>
    <col min="15116" max="15116" width="13.85546875" style="1" customWidth="1"/>
    <col min="15117" max="15117" width="11" style="1" customWidth="1"/>
    <col min="15118" max="15368" width="9.140625" style="1"/>
    <col min="15369" max="15369" width="14.7109375" style="1" customWidth="1"/>
    <col min="15370" max="15370" width="17.7109375" style="1" customWidth="1"/>
    <col min="15371" max="15371" width="11.5703125" style="1" customWidth="1"/>
    <col min="15372" max="15372" width="13.85546875" style="1" customWidth="1"/>
    <col min="15373" max="15373" width="11" style="1" customWidth="1"/>
    <col min="15374" max="15624" width="9.140625" style="1"/>
    <col min="15625" max="15625" width="14.7109375" style="1" customWidth="1"/>
    <col min="15626" max="15626" width="17.7109375" style="1" customWidth="1"/>
    <col min="15627" max="15627" width="11.5703125" style="1" customWidth="1"/>
    <col min="15628" max="15628" width="13.85546875" style="1" customWidth="1"/>
    <col min="15629" max="15629" width="11" style="1" customWidth="1"/>
    <col min="15630" max="15880" width="9.140625" style="1"/>
    <col min="15881" max="15881" width="14.7109375" style="1" customWidth="1"/>
    <col min="15882" max="15882" width="17.7109375" style="1" customWidth="1"/>
    <col min="15883" max="15883" width="11.5703125" style="1" customWidth="1"/>
    <col min="15884" max="15884" width="13.85546875" style="1" customWidth="1"/>
    <col min="15885" max="15885" width="11" style="1" customWidth="1"/>
    <col min="15886" max="16136" width="9.140625" style="1"/>
    <col min="16137" max="16137" width="14.7109375" style="1" customWidth="1"/>
    <col min="16138" max="16138" width="17.7109375" style="1" customWidth="1"/>
    <col min="16139" max="16139" width="11.5703125" style="1" customWidth="1"/>
    <col min="16140" max="16140" width="13.85546875" style="1" customWidth="1"/>
    <col min="16141" max="16141" width="11" style="1" customWidth="1"/>
    <col min="16142" max="16384" width="9.140625" style="1"/>
  </cols>
  <sheetData>
    <row r="1" spans="1:26" ht="116.25" customHeight="1" thickBot="1" x14ac:dyDescent="0.3">
      <c r="A1" s="107" t="s">
        <v>0</v>
      </c>
      <c r="B1" s="108"/>
      <c r="C1" s="109"/>
      <c r="D1" s="110"/>
      <c r="E1" s="77" t="s">
        <v>533</v>
      </c>
      <c r="F1" s="28" t="s">
        <v>534</v>
      </c>
      <c r="G1" s="77" t="s">
        <v>540</v>
      </c>
      <c r="H1" s="28" t="s">
        <v>541</v>
      </c>
      <c r="I1" s="28" t="s">
        <v>543</v>
      </c>
      <c r="J1" s="111" t="s">
        <v>542</v>
      </c>
      <c r="K1" s="28" t="s">
        <v>536</v>
      </c>
      <c r="L1" s="28" t="s">
        <v>536</v>
      </c>
      <c r="M1" s="28" t="s">
        <v>549</v>
      </c>
      <c r="N1" s="28" t="s">
        <v>550</v>
      </c>
      <c r="O1" s="28" t="s">
        <v>552</v>
      </c>
      <c r="P1" s="28" t="s">
        <v>554</v>
      </c>
      <c r="Q1" s="28" t="s">
        <v>556</v>
      </c>
      <c r="R1" s="112" t="s">
        <v>546</v>
      </c>
      <c r="S1" s="2"/>
      <c r="T1" s="2"/>
    </row>
    <row r="2" spans="1:26" ht="24" customHeight="1" thickBot="1" x14ac:dyDescent="0.3">
      <c r="A2" s="29" t="s">
        <v>352</v>
      </c>
      <c r="B2" s="30"/>
      <c r="C2" s="23"/>
      <c r="D2" s="89" t="s">
        <v>2</v>
      </c>
      <c r="E2" s="26"/>
      <c r="F2" s="26"/>
      <c r="G2" s="26"/>
      <c r="H2" s="26"/>
      <c r="I2" s="26"/>
      <c r="J2" s="26"/>
      <c r="K2" s="22" t="s">
        <v>538</v>
      </c>
      <c r="L2" s="22" t="s">
        <v>539</v>
      </c>
      <c r="M2" s="22"/>
      <c r="N2" s="22"/>
      <c r="O2" s="22"/>
      <c r="P2" s="22"/>
      <c r="Q2" s="22"/>
      <c r="R2" s="22"/>
      <c r="S2" s="2"/>
      <c r="T2" s="2"/>
      <c r="Z2" s="12"/>
    </row>
    <row r="3" spans="1:26" ht="29.25" customHeight="1" x14ac:dyDescent="0.25">
      <c r="A3" s="83" t="s">
        <v>353</v>
      </c>
      <c r="B3" s="83" t="s">
        <v>5</v>
      </c>
      <c r="C3" s="84" t="s">
        <v>6</v>
      </c>
      <c r="D3" s="104"/>
      <c r="E3" s="97" t="s">
        <v>531</v>
      </c>
      <c r="F3" s="85" t="s">
        <v>535</v>
      </c>
      <c r="G3" s="97" t="s">
        <v>535</v>
      </c>
      <c r="H3" s="85" t="s">
        <v>535</v>
      </c>
      <c r="I3" s="97" t="s">
        <v>535</v>
      </c>
      <c r="J3" s="85" t="s">
        <v>535</v>
      </c>
      <c r="K3" s="97" t="s">
        <v>537</v>
      </c>
      <c r="L3" s="85" t="s">
        <v>537</v>
      </c>
      <c r="M3" s="97" t="s">
        <v>548</v>
      </c>
      <c r="N3" s="85" t="s">
        <v>551</v>
      </c>
      <c r="O3" s="97" t="s">
        <v>553</v>
      </c>
      <c r="P3" s="85" t="s">
        <v>555</v>
      </c>
      <c r="Q3" s="97" t="s">
        <v>548</v>
      </c>
      <c r="R3" s="85" t="s">
        <v>547</v>
      </c>
      <c r="S3" s="13"/>
      <c r="T3" s="2"/>
    </row>
    <row r="4" spans="1:26" x14ac:dyDescent="0.25">
      <c r="A4" s="39" t="s">
        <v>7</v>
      </c>
      <c r="B4" s="86" t="s">
        <v>354</v>
      </c>
      <c r="C4" s="90">
        <v>1.01</v>
      </c>
      <c r="D4" s="105">
        <v>42600</v>
      </c>
      <c r="E4" s="98">
        <f>C4*2</f>
        <v>2.02</v>
      </c>
      <c r="F4" s="94"/>
      <c r="G4" s="98"/>
      <c r="H4" s="94"/>
      <c r="I4" s="98"/>
      <c r="J4" s="94"/>
      <c r="K4" s="98"/>
      <c r="L4" s="94"/>
      <c r="M4" s="98"/>
      <c r="N4" s="94"/>
      <c r="O4" s="98"/>
      <c r="P4" s="94"/>
      <c r="Q4" s="98"/>
      <c r="R4" s="94"/>
      <c r="S4" s="14"/>
      <c r="T4" s="2"/>
    </row>
    <row r="5" spans="1:26" x14ac:dyDescent="0.25">
      <c r="A5" s="39"/>
      <c r="B5" s="86" t="s">
        <v>355</v>
      </c>
      <c r="C5" s="90">
        <v>1.7</v>
      </c>
      <c r="D5" s="105">
        <v>42601</v>
      </c>
      <c r="E5" s="98">
        <v>1.7</v>
      </c>
      <c r="F5" s="94"/>
      <c r="G5" s="98"/>
      <c r="H5" s="94"/>
      <c r="I5" s="98"/>
      <c r="J5" s="94"/>
      <c r="K5" s="98"/>
      <c r="L5" s="94"/>
      <c r="M5" s="98"/>
      <c r="N5" s="94"/>
      <c r="O5" s="98"/>
      <c r="P5" s="94"/>
      <c r="Q5" s="98"/>
      <c r="R5" s="94"/>
      <c r="S5" s="14"/>
      <c r="T5" s="2"/>
    </row>
    <row r="6" spans="1:26" x14ac:dyDescent="0.25">
      <c r="A6" s="39"/>
      <c r="B6" s="86" t="s">
        <v>356</v>
      </c>
      <c r="C6" s="90">
        <v>0.20499999999999999</v>
      </c>
      <c r="D6" s="106"/>
      <c r="E6" s="98"/>
      <c r="F6" s="94"/>
      <c r="G6" s="98"/>
      <c r="H6" s="94"/>
      <c r="I6" s="98"/>
      <c r="J6" s="94"/>
      <c r="K6" s="98"/>
      <c r="L6" s="94"/>
      <c r="M6" s="98"/>
      <c r="N6" s="94"/>
      <c r="O6" s="98"/>
      <c r="P6" s="94"/>
      <c r="Q6" s="98"/>
      <c r="R6" s="94"/>
      <c r="S6" s="14"/>
      <c r="T6" s="2"/>
    </row>
    <row r="7" spans="1:26" x14ac:dyDescent="0.25">
      <c r="A7" s="39"/>
      <c r="B7" s="86" t="s">
        <v>357</v>
      </c>
      <c r="C7" s="90">
        <v>0.17</v>
      </c>
      <c r="D7" s="105">
        <v>42600</v>
      </c>
      <c r="E7" s="98">
        <v>0.17</v>
      </c>
      <c r="F7" s="94"/>
      <c r="G7" s="98"/>
      <c r="H7" s="94"/>
      <c r="I7" s="98"/>
      <c r="J7" s="94"/>
      <c r="K7" s="98"/>
      <c r="L7" s="94"/>
      <c r="M7" s="98"/>
      <c r="N7" s="94"/>
      <c r="O7" s="98"/>
      <c r="P7" s="94"/>
      <c r="Q7" s="98"/>
      <c r="R7" s="94"/>
      <c r="S7" s="14"/>
      <c r="T7" s="2"/>
    </row>
    <row r="8" spans="1:26" x14ac:dyDescent="0.25">
      <c r="A8" s="39"/>
      <c r="B8" s="86" t="s">
        <v>358</v>
      </c>
      <c r="C8" s="90">
        <v>0.17</v>
      </c>
      <c r="D8" s="106"/>
      <c r="E8" s="98"/>
      <c r="F8" s="94"/>
      <c r="G8" s="98"/>
      <c r="H8" s="94"/>
      <c r="I8" s="98"/>
      <c r="J8" s="94"/>
      <c r="K8" s="98"/>
      <c r="L8" s="94"/>
      <c r="M8" s="98"/>
      <c r="N8" s="94"/>
      <c r="O8" s="98"/>
      <c r="P8" s="94"/>
      <c r="Q8" s="98"/>
      <c r="R8" s="94"/>
      <c r="S8" s="14"/>
      <c r="T8" s="2"/>
    </row>
    <row r="9" spans="1:26" x14ac:dyDescent="0.25">
      <c r="A9" s="39"/>
      <c r="B9" s="86" t="s">
        <v>359</v>
      </c>
      <c r="C9" s="90">
        <v>1.44</v>
      </c>
      <c r="D9" s="106"/>
      <c r="E9" s="98"/>
      <c r="F9" s="94"/>
      <c r="G9" s="98"/>
      <c r="H9" s="94"/>
      <c r="I9" s="98"/>
      <c r="J9" s="94"/>
      <c r="K9" s="98"/>
      <c r="L9" s="94"/>
      <c r="M9" s="98"/>
      <c r="N9" s="94"/>
      <c r="O9" s="98"/>
      <c r="P9" s="94"/>
      <c r="Q9" s="98"/>
      <c r="R9" s="94"/>
      <c r="S9" s="14"/>
      <c r="T9" s="2"/>
    </row>
    <row r="10" spans="1:26" x14ac:dyDescent="0.25">
      <c r="A10" s="39"/>
      <c r="B10" s="86" t="s">
        <v>360</v>
      </c>
      <c r="C10" s="90">
        <v>0.41</v>
      </c>
      <c r="D10" s="106"/>
      <c r="E10" s="98"/>
      <c r="F10" s="94"/>
      <c r="G10" s="98"/>
      <c r="H10" s="94"/>
      <c r="I10" s="98"/>
      <c r="J10" s="94"/>
      <c r="K10" s="98"/>
      <c r="L10" s="94"/>
      <c r="M10" s="98"/>
      <c r="N10" s="94"/>
      <c r="O10" s="98"/>
      <c r="P10" s="94"/>
      <c r="Q10" s="98"/>
      <c r="R10" s="94"/>
      <c r="S10" s="14"/>
      <c r="T10" s="2"/>
    </row>
    <row r="11" spans="1:26" x14ac:dyDescent="0.25">
      <c r="A11" s="39"/>
      <c r="B11" s="86" t="s">
        <v>361</v>
      </c>
      <c r="C11" s="90">
        <v>0.56999999999999995</v>
      </c>
      <c r="D11" s="106"/>
      <c r="E11" s="98"/>
      <c r="F11" s="94"/>
      <c r="G11" s="98"/>
      <c r="H11" s="94"/>
      <c r="I11" s="98"/>
      <c r="J11" s="94"/>
      <c r="K11" s="98"/>
      <c r="L11" s="94"/>
      <c r="M11" s="98"/>
      <c r="N11" s="94"/>
      <c r="O11" s="98"/>
      <c r="P11" s="94"/>
      <c r="Q11" s="98"/>
      <c r="R11" s="94"/>
      <c r="S11" s="14"/>
      <c r="T11" s="2"/>
    </row>
    <row r="12" spans="1:26" x14ac:dyDescent="0.25">
      <c r="A12" s="39"/>
      <c r="B12" s="86" t="s">
        <v>362</v>
      </c>
      <c r="C12" s="90">
        <v>0.37</v>
      </c>
      <c r="D12" s="105">
        <v>42611</v>
      </c>
      <c r="E12" s="98"/>
      <c r="F12" s="94"/>
      <c r="G12" s="98"/>
      <c r="H12" s="94">
        <v>60</v>
      </c>
      <c r="I12" s="98"/>
      <c r="J12" s="94"/>
      <c r="K12" s="98"/>
      <c r="L12" s="94"/>
      <c r="M12" s="98"/>
      <c r="N12" s="94"/>
      <c r="O12" s="98"/>
      <c r="P12" s="94"/>
      <c r="Q12" s="98"/>
      <c r="R12" s="94"/>
      <c r="S12" s="14"/>
      <c r="T12" s="2"/>
    </row>
    <row r="13" spans="1:26" x14ac:dyDescent="0.25">
      <c r="A13" s="39"/>
      <c r="B13" s="86"/>
      <c r="C13" s="90"/>
      <c r="D13" s="105">
        <v>42612</v>
      </c>
      <c r="E13" s="98"/>
      <c r="F13" s="94"/>
      <c r="G13" s="98"/>
      <c r="H13" s="94"/>
      <c r="I13" s="98"/>
      <c r="J13" s="94"/>
      <c r="K13" s="98">
        <v>12</v>
      </c>
      <c r="L13" s="94"/>
      <c r="M13" s="98"/>
      <c r="N13" s="94"/>
      <c r="O13" s="98"/>
      <c r="P13" s="94"/>
      <c r="Q13" s="98"/>
      <c r="R13" s="94"/>
      <c r="S13" s="14"/>
      <c r="T13" s="2"/>
    </row>
    <row r="14" spans="1:26" ht="15" customHeight="1" x14ac:dyDescent="0.25">
      <c r="A14" s="39"/>
      <c r="B14" s="86" t="s">
        <v>363</v>
      </c>
      <c r="C14" s="90">
        <v>1.23</v>
      </c>
      <c r="D14" s="105">
        <v>42601</v>
      </c>
      <c r="E14" s="98">
        <v>1.23</v>
      </c>
      <c r="F14" s="94"/>
      <c r="G14" s="98"/>
      <c r="H14" s="94"/>
      <c r="I14" s="98"/>
      <c r="J14" s="94"/>
      <c r="K14" s="98"/>
      <c r="L14" s="94"/>
      <c r="M14" s="98"/>
      <c r="N14" s="94"/>
      <c r="O14" s="98"/>
      <c r="P14" s="94"/>
      <c r="Q14" s="98"/>
      <c r="R14" s="94"/>
      <c r="S14" s="14"/>
      <c r="T14" s="2"/>
    </row>
    <row r="15" spans="1:26" x14ac:dyDescent="0.25">
      <c r="A15" s="39"/>
      <c r="B15" s="86" t="s">
        <v>364</v>
      </c>
      <c r="C15" s="90">
        <v>0.43</v>
      </c>
      <c r="D15" s="106"/>
      <c r="E15" s="98"/>
      <c r="F15" s="94"/>
      <c r="G15" s="98"/>
      <c r="H15" s="94"/>
      <c r="I15" s="98"/>
      <c r="J15" s="94"/>
      <c r="K15" s="98"/>
      <c r="L15" s="94"/>
      <c r="M15" s="98"/>
      <c r="N15" s="94"/>
      <c r="O15" s="98"/>
      <c r="P15" s="94"/>
      <c r="Q15" s="98"/>
      <c r="R15" s="94"/>
      <c r="S15" s="14"/>
      <c r="T15" s="2"/>
    </row>
    <row r="16" spans="1:26" x14ac:dyDescent="0.25">
      <c r="A16" s="39"/>
      <c r="B16" s="87" t="s">
        <v>365</v>
      </c>
      <c r="C16" s="91">
        <v>0.23</v>
      </c>
      <c r="D16" s="106"/>
      <c r="E16" s="99"/>
      <c r="F16" s="95"/>
      <c r="G16" s="99"/>
      <c r="H16" s="95"/>
      <c r="I16" s="99"/>
      <c r="J16" s="95"/>
      <c r="K16" s="99"/>
      <c r="L16" s="95"/>
      <c r="M16" s="99"/>
      <c r="N16" s="95"/>
      <c r="O16" s="99"/>
      <c r="P16" s="95"/>
      <c r="Q16" s="99"/>
      <c r="R16" s="95"/>
      <c r="S16" s="14"/>
      <c r="T16" s="2"/>
    </row>
    <row r="17" spans="1:21" x14ac:dyDescent="0.25">
      <c r="A17" s="39"/>
      <c r="B17" s="86" t="s">
        <v>366</v>
      </c>
      <c r="C17" s="90">
        <v>0.3</v>
      </c>
      <c r="D17" s="105">
        <v>42600</v>
      </c>
      <c r="E17" s="98">
        <v>0.3</v>
      </c>
      <c r="F17" s="94"/>
      <c r="G17" s="98"/>
      <c r="H17" s="94"/>
      <c r="I17" s="98"/>
      <c r="J17" s="94"/>
      <c r="K17" s="98"/>
      <c r="L17" s="94"/>
      <c r="M17" s="98"/>
      <c r="N17" s="94"/>
      <c r="O17" s="98"/>
      <c r="P17" s="94"/>
      <c r="Q17" s="98"/>
      <c r="R17" s="94"/>
      <c r="S17" s="14"/>
      <c r="T17" s="2"/>
    </row>
    <row r="18" spans="1:21" x14ac:dyDescent="0.25">
      <c r="A18" s="39"/>
      <c r="B18" s="86" t="s">
        <v>367</v>
      </c>
      <c r="C18" s="90">
        <v>0.13</v>
      </c>
      <c r="D18" s="106"/>
      <c r="E18" s="98"/>
      <c r="F18" s="94"/>
      <c r="G18" s="98"/>
      <c r="H18" s="94"/>
      <c r="I18" s="98"/>
      <c r="J18" s="94"/>
      <c r="K18" s="98"/>
      <c r="L18" s="94"/>
      <c r="M18" s="98"/>
      <c r="N18" s="94"/>
      <c r="O18" s="98"/>
      <c r="P18" s="94"/>
      <c r="Q18" s="98"/>
      <c r="R18" s="94"/>
      <c r="S18" s="14"/>
      <c r="T18" s="2"/>
    </row>
    <row r="19" spans="1:21" x14ac:dyDescent="0.25">
      <c r="A19" s="39"/>
      <c r="B19" s="86" t="s">
        <v>368</v>
      </c>
      <c r="C19" s="90">
        <v>0.17799999999999999</v>
      </c>
      <c r="D19" s="106"/>
      <c r="E19" s="98"/>
      <c r="F19" s="94"/>
      <c r="G19" s="98"/>
      <c r="H19" s="94"/>
      <c r="I19" s="98"/>
      <c r="J19" s="94"/>
      <c r="K19" s="98"/>
      <c r="L19" s="94"/>
      <c r="M19" s="98"/>
      <c r="N19" s="94"/>
      <c r="O19" s="98"/>
      <c r="P19" s="94"/>
      <c r="Q19" s="98"/>
      <c r="R19" s="94"/>
      <c r="S19" s="14"/>
      <c r="T19" s="2"/>
    </row>
    <row r="20" spans="1:21" x14ac:dyDescent="0.25">
      <c r="A20" s="39"/>
      <c r="B20" s="86" t="s">
        <v>369</v>
      </c>
      <c r="C20" s="90">
        <v>0.55000000000000004</v>
      </c>
      <c r="D20" s="105">
        <v>42600</v>
      </c>
      <c r="E20" s="98">
        <v>0.55000000000000004</v>
      </c>
      <c r="F20" s="94"/>
      <c r="G20" s="98"/>
      <c r="H20" s="94"/>
      <c r="I20" s="98"/>
      <c r="J20" s="94"/>
      <c r="K20" s="98"/>
      <c r="L20" s="94"/>
      <c r="M20" s="98"/>
      <c r="N20" s="94"/>
      <c r="O20" s="98"/>
      <c r="P20" s="94"/>
      <c r="Q20" s="98"/>
      <c r="R20" s="94"/>
      <c r="S20" s="14"/>
      <c r="T20" s="2"/>
    </row>
    <row r="21" spans="1:21" x14ac:dyDescent="0.25">
      <c r="A21" s="39"/>
      <c r="B21" s="86" t="s">
        <v>370</v>
      </c>
      <c r="C21" s="90">
        <v>0.19</v>
      </c>
      <c r="D21" s="106"/>
      <c r="E21" s="98"/>
      <c r="F21" s="94"/>
      <c r="G21" s="98"/>
      <c r="H21" s="94"/>
      <c r="I21" s="98"/>
      <c r="J21" s="94"/>
      <c r="K21" s="98"/>
      <c r="L21" s="94"/>
      <c r="M21" s="98"/>
      <c r="N21" s="94"/>
      <c r="O21" s="98"/>
      <c r="P21" s="94"/>
      <c r="Q21" s="98"/>
      <c r="R21" s="94"/>
      <c r="S21" s="14"/>
      <c r="T21" s="2"/>
    </row>
    <row r="22" spans="1:21" x14ac:dyDescent="0.25">
      <c r="A22" s="39"/>
      <c r="B22" s="86" t="s">
        <v>371</v>
      </c>
      <c r="C22" s="90">
        <v>0.18</v>
      </c>
      <c r="D22" s="106"/>
      <c r="E22" s="98"/>
      <c r="F22" s="94"/>
      <c r="G22" s="98"/>
      <c r="H22" s="94"/>
      <c r="I22" s="98"/>
      <c r="J22" s="94"/>
      <c r="K22" s="98"/>
      <c r="L22" s="94"/>
      <c r="M22" s="98"/>
      <c r="N22" s="94"/>
      <c r="O22" s="98"/>
      <c r="P22" s="94"/>
      <c r="Q22" s="98"/>
      <c r="R22" s="94"/>
      <c r="S22" s="14"/>
      <c r="T22" s="2"/>
    </row>
    <row r="23" spans="1:21" x14ac:dyDescent="0.25">
      <c r="A23" s="39"/>
      <c r="B23" s="86" t="s">
        <v>372</v>
      </c>
      <c r="C23" s="90">
        <v>0.3</v>
      </c>
      <c r="D23" s="106"/>
      <c r="E23" s="98"/>
      <c r="F23" s="94"/>
      <c r="G23" s="98"/>
      <c r="H23" s="94"/>
      <c r="I23" s="98"/>
      <c r="J23" s="94"/>
      <c r="K23" s="98"/>
      <c r="L23" s="94"/>
      <c r="M23" s="98"/>
      <c r="N23" s="94"/>
      <c r="O23" s="98"/>
      <c r="P23" s="94"/>
      <c r="Q23" s="98"/>
      <c r="R23" s="94"/>
      <c r="S23" s="14"/>
      <c r="T23" s="2"/>
    </row>
    <row r="24" spans="1:21" x14ac:dyDescent="0.25">
      <c r="A24" s="39"/>
      <c r="B24" s="86" t="s">
        <v>373</v>
      </c>
      <c r="C24" s="90">
        <v>0.47</v>
      </c>
      <c r="D24" s="105">
        <v>42600</v>
      </c>
      <c r="E24" s="98">
        <f>C24*2</f>
        <v>0.94</v>
      </c>
      <c r="F24" s="94"/>
      <c r="G24" s="98"/>
      <c r="H24" s="94"/>
      <c r="I24" s="98"/>
      <c r="J24" s="94"/>
      <c r="K24" s="98"/>
      <c r="L24" s="94"/>
      <c r="M24" s="98"/>
      <c r="N24" s="94"/>
      <c r="O24" s="98"/>
      <c r="P24" s="94"/>
      <c r="Q24" s="98"/>
      <c r="R24" s="94"/>
      <c r="S24" s="14"/>
      <c r="T24" s="2"/>
    </row>
    <row r="25" spans="1:21" x14ac:dyDescent="0.25">
      <c r="A25" s="39"/>
      <c r="B25" s="86" t="s">
        <v>374</v>
      </c>
      <c r="C25" s="90">
        <v>1.59</v>
      </c>
      <c r="D25" s="105">
        <v>42600</v>
      </c>
      <c r="E25" s="98">
        <f>C25*2</f>
        <v>3.18</v>
      </c>
      <c r="F25" s="94"/>
      <c r="G25" s="98"/>
      <c r="H25" s="94"/>
      <c r="I25" s="98"/>
      <c r="J25" s="94"/>
      <c r="K25" s="98"/>
      <c r="L25" s="94"/>
      <c r="M25" s="98"/>
      <c r="N25" s="94"/>
      <c r="O25" s="98"/>
      <c r="P25" s="94"/>
      <c r="Q25" s="98"/>
      <c r="R25" s="94"/>
      <c r="S25" s="14"/>
      <c r="T25" s="2"/>
    </row>
    <row r="26" spans="1:21" x14ac:dyDescent="0.25">
      <c r="A26" s="39"/>
      <c r="B26" s="86" t="s">
        <v>375</v>
      </c>
      <c r="C26" s="90">
        <v>1.27</v>
      </c>
      <c r="D26" s="105">
        <v>42600</v>
      </c>
      <c r="E26" s="98">
        <v>1.27</v>
      </c>
      <c r="F26" s="94"/>
      <c r="G26" s="98"/>
      <c r="H26" s="94"/>
      <c r="I26" s="98"/>
      <c r="J26" s="94"/>
      <c r="K26" s="98"/>
      <c r="L26" s="94"/>
      <c r="M26" s="98"/>
      <c r="N26" s="94"/>
      <c r="O26" s="98"/>
      <c r="P26" s="94"/>
      <c r="Q26" s="98"/>
      <c r="R26" s="94"/>
      <c r="S26" s="14"/>
      <c r="T26" s="2"/>
    </row>
    <row r="27" spans="1:21" x14ac:dyDescent="0.25">
      <c r="A27" s="39"/>
      <c r="B27" s="86" t="s">
        <v>376</v>
      </c>
      <c r="C27" s="90">
        <v>0.69</v>
      </c>
      <c r="D27" s="106"/>
      <c r="E27" s="98"/>
      <c r="F27" s="94"/>
      <c r="G27" s="98"/>
      <c r="H27" s="94"/>
      <c r="I27" s="98"/>
      <c r="J27" s="94"/>
      <c r="K27" s="98"/>
      <c r="L27" s="94"/>
      <c r="M27" s="98"/>
      <c r="N27" s="94"/>
      <c r="O27" s="98"/>
      <c r="P27" s="94"/>
      <c r="Q27" s="98"/>
      <c r="R27" s="94"/>
      <c r="S27" s="14"/>
      <c r="T27" s="2"/>
      <c r="U27" s="1" t="s">
        <v>377</v>
      </c>
    </row>
    <row r="28" spans="1:21" x14ac:dyDescent="0.25">
      <c r="A28" s="39"/>
      <c r="B28" s="86" t="s">
        <v>378</v>
      </c>
      <c r="C28" s="90">
        <v>0.59</v>
      </c>
      <c r="D28" s="105">
        <v>42611</v>
      </c>
      <c r="E28" s="98"/>
      <c r="F28" s="94"/>
      <c r="G28" s="98">
        <v>12</v>
      </c>
      <c r="H28" s="94"/>
      <c r="I28" s="98"/>
      <c r="J28" s="94"/>
      <c r="K28" s="98"/>
      <c r="L28" s="103"/>
      <c r="M28" s="98"/>
      <c r="N28" s="94"/>
      <c r="O28" s="98"/>
      <c r="P28" s="94"/>
      <c r="Q28" s="98"/>
      <c r="R28" s="94"/>
      <c r="S28" s="14"/>
      <c r="T28" s="2"/>
    </row>
    <row r="29" spans="1:21" x14ac:dyDescent="0.25">
      <c r="A29" s="39"/>
      <c r="B29" s="86"/>
      <c r="C29" s="90"/>
      <c r="D29" s="105">
        <v>42611</v>
      </c>
      <c r="E29" s="98"/>
      <c r="F29" s="94"/>
      <c r="G29" s="98"/>
      <c r="H29" s="94"/>
      <c r="I29" s="98"/>
      <c r="J29" s="94"/>
      <c r="K29" s="98"/>
      <c r="L29" s="94">
        <v>8.5</v>
      </c>
      <c r="M29" s="98"/>
      <c r="N29" s="94"/>
      <c r="O29" s="98"/>
      <c r="P29" s="94"/>
      <c r="Q29" s="98"/>
      <c r="R29" s="94"/>
      <c r="S29" s="14"/>
      <c r="T29" s="2"/>
    </row>
    <row r="30" spans="1:21" x14ac:dyDescent="0.25">
      <c r="A30" s="39"/>
      <c r="B30" s="86" t="s">
        <v>379</v>
      </c>
      <c r="C30" s="90">
        <v>0.46</v>
      </c>
      <c r="D30" s="106"/>
      <c r="E30" s="98"/>
      <c r="F30" s="94"/>
      <c r="G30" s="98"/>
      <c r="H30" s="94"/>
      <c r="I30" s="98"/>
      <c r="J30" s="94"/>
      <c r="K30" s="98"/>
      <c r="L30" s="94"/>
      <c r="M30" s="98"/>
      <c r="N30" s="94"/>
      <c r="O30" s="98"/>
      <c r="P30" s="94"/>
      <c r="Q30" s="98"/>
      <c r="R30" s="94"/>
      <c r="S30" s="14"/>
      <c r="T30" s="2"/>
    </row>
    <row r="31" spans="1:21" x14ac:dyDescent="0.25">
      <c r="A31" s="39"/>
      <c r="B31" s="86" t="s">
        <v>380</v>
      </c>
      <c r="C31" s="90">
        <v>1.06</v>
      </c>
      <c r="D31" s="105">
        <v>42601</v>
      </c>
      <c r="E31" s="98">
        <v>1.06</v>
      </c>
      <c r="F31" s="94"/>
      <c r="G31" s="98"/>
      <c r="H31" s="94"/>
      <c r="I31" s="98"/>
      <c r="J31" s="94"/>
      <c r="K31" s="98"/>
      <c r="L31" s="94"/>
      <c r="M31" s="98"/>
      <c r="N31" s="94"/>
      <c r="O31" s="98"/>
      <c r="P31" s="94"/>
      <c r="Q31" s="98"/>
      <c r="R31" s="94"/>
      <c r="S31" s="14"/>
      <c r="T31" s="2"/>
    </row>
    <row r="32" spans="1:21" x14ac:dyDescent="0.25">
      <c r="A32" s="39"/>
      <c r="B32" s="86" t="s">
        <v>381</v>
      </c>
      <c r="C32" s="90">
        <v>7.0000000000000007E-2</v>
      </c>
      <c r="D32" s="106"/>
      <c r="E32" s="98"/>
      <c r="F32" s="94"/>
      <c r="G32" s="98"/>
      <c r="H32" s="94"/>
      <c r="I32" s="98"/>
      <c r="J32" s="94"/>
      <c r="K32" s="98"/>
      <c r="L32" s="94"/>
      <c r="M32" s="98"/>
      <c r="N32" s="94"/>
      <c r="O32" s="98"/>
      <c r="P32" s="94"/>
      <c r="Q32" s="98"/>
      <c r="R32" s="94"/>
      <c r="S32" s="14"/>
      <c r="T32" s="2"/>
    </row>
    <row r="33" spans="1:20" x14ac:dyDescent="0.25">
      <c r="A33" s="39"/>
      <c r="B33" s="86" t="s">
        <v>382</v>
      </c>
      <c r="C33" s="90">
        <v>0.17</v>
      </c>
      <c r="D33" s="105">
        <v>42601</v>
      </c>
      <c r="E33" s="98">
        <v>0.17</v>
      </c>
      <c r="F33" s="94"/>
      <c r="G33" s="98"/>
      <c r="H33" s="94"/>
      <c r="I33" s="98"/>
      <c r="J33" s="94"/>
      <c r="K33" s="98"/>
      <c r="L33" s="94"/>
      <c r="M33" s="98"/>
      <c r="N33" s="94"/>
      <c r="O33" s="98"/>
      <c r="P33" s="94"/>
      <c r="Q33" s="98"/>
      <c r="R33" s="94"/>
      <c r="S33" s="14"/>
      <c r="T33" s="2"/>
    </row>
    <row r="34" spans="1:20" x14ac:dyDescent="0.25">
      <c r="A34" s="39"/>
      <c r="B34" s="86" t="s">
        <v>383</v>
      </c>
      <c r="C34" s="90">
        <v>0.25</v>
      </c>
      <c r="D34" s="106"/>
      <c r="E34" s="98"/>
      <c r="F34" s="94"/>
      <c r="G34" s="98"/>
      <c r="H34" s="94"/>
      <c r="I34" s="98"/>
      <c r="J34" s="94"/>
      <c r="K34" s="98"/>
      <c r="L34" s="94"/>
      <c r="M34" s="98"/>
      <c r="N34" s="94"/>
      <c r="O34" s="98"/>
      <c r="P34" s="94"/>
      <c r="Q34" s="98"/>
      <c r="R34" s="94"/>
      <c r="S34" s="14"/>
      <c r="T34" s="2"/>
    </row>
    <row r="35" spans="1:20" x14ac:dyDescent="0.25">
      <c r="A35" s="39"/>
      <c r="B35" s="86" t="s">
        <v>384</v>
      </c>
      <c r="C35" s="90">
        <v>0.68899999999999995</v>
      </c>
      <c r="D35" s="106"/>
      <c r="E35" s="98"/>
      <c r="F35" s="94"/>
      <c r="G35" s="98"/>
      <c r="H35" s="94"/>
      <c r="I35" s="98"/>
      <c r="J35" s="94"/>
      <c r="K35" s="98"/>
      <c r="L35" s="94"/>
      <c r="M35" s="98"/>
      <c r="N35" s="94"/>
      <c r="O35" s="98"/>
      <c r="P35" s="94"/>
      <c r="Q35" s="98"/>
      <c r="R35" s="94"/>
      <c r="S35" s="14"/>
      <c r="T35" s="2"/>
    </row>
    <row r="36" spans="1:20" x14ac:dyDescent="0.25">
      <c r="A36" s="39"/>
      <c r="B36" s="86" t="s">
        <v>385</v>
      </c>
      <c r="C36" s="90">
        <v>0.15</v>
      </c>
      <c r="D36" s="105">
        <v>42601</v>
      </c>
      <c r="E36" s="98">
        <v>0.15</v>
      </c>
      <c r="F36" s="94"/>
      <c r="G36" s="98"/>
      <c r="H36" s="94"/>
      <c r="I36" s="98"/>
      <c r="J36" s="94"/>
      <c r="K36" s="98"/>
      <c r="L36" s="94"/>
      <c r="M36" s="98"/>
      <c r="N36" s="94"/>
      <c r="O36" s="98"/>
      <c r="P36" s="94"/>
      <c r="Q36" s="98"/>
      <c r="R36" s="94"/>
      <c r="S36" s="14"/>
      <c r="T36" s="2"/>
    </row>
    <row r="37" spans="1:20" x14ac:dyDescent="0.25">
      <c r="A37" s="39"/>
      <c r="B37" s="86" t="s">
        <v>386</v>
      </c>
      <c r="C37" s="90">
        <v>0.43</v>
      </c>
      <c r="D37" s="106"/>
      <c r="E37" s="98"/>
      <c r="F37" s="94"/>
      <c r="G37" s="98"/>
      <c r="H37" s="94"/>
      <c r="I37" s="98"/>
      <c r="J37" s="94"/>
      <c r="K37" s="98"/>
      <c r="L37" s="94"/>
      <c r="M37" s="98"/>
      <c r="N37" s="94"/>
      <c r="O37" s="98"/>
      <c r="P37" s="94"/>
      <c r="Q37" s="98"/>
      <c r="R37" s="94"/>
      <c r="S37" s="14"/>
      <c r="T37" s="2"/>
    </row>
    <row r="38" spans="1:20" x14ac:dyDescent="0.25">
      <c r="A38" s="39"/>
      <c r="B38" s="86" t="s">
        <v>387</v>
      </c>
      <c r="C38" s="90">
        <v>1.0900000000000001</v>
      </c>
      <c r="D38" s="106"/>
      <c r="E38" s="98"/>
      <c r="F38" s="94"/>
      <c r="G38" s="98"/>
      <c r="H38" s="94"/>
      <c r="I38" s="98"/>
      <c r="J38" s="94"/>
      <c r="K38" s="98"/>
      <c r="L38" s="94"/>
      <c r="M38" s="98"/>
      <c r="N38" s="94"/>
      <c r="O38" s="98"/>
      <c r="P38" s="94"/>
      <c r="Q38" s="98"/>
      <c r="R38" s="94"/>
      <c r="S38" s="14"/>
      <c r="T38" s="2"/>
    </row>
    <row r="39" spans="1:20" x14ac:dyDescent="0.25">
      <c r="A39" s="39"/>
      <c r="B39" s="86" t="s">
        <v>388</v>
      </c>
      <c r="C39" s="90">
        <v>0.108</v>
      </c>
      <c r="D39" s="106"/>
      <c r="E39" s="98"/>
      <c r="F39" s="94"/>
      <c r="G39" s="98"/>
      <c r="H39" s="94"/>
      <c r="I39" s="98"/>
      <c r="J39" s="94"/>
      <c r="K39" s="98"/>
      <c r="L39" s="94"/>
      <c r="M39" s="98"/>
      <c r="N39" s="94"/>
      <c r="O39" s="98"/>
      <c r="P39" s="94"/>
      <c r="Q39" s="98"/>
      <c r="R39" s="94"/>
      <c r="S39" s="14"/>
      <c r="T39" s="2"/>
    </row>
    <row r="40" spans="1:20" x14ac:dyDescent="0.25">
      <c r="A40" s="39"/>
      <c r="B40" s="86" t="s">
        <v>389</v>
      </c>
      <c r="C40" s="90">
        <v>0.28999999999999998</v>
      </c>
      <c r="D40" s="105">
        <v>42601</v>
      </c>
      <c r="E40" s="98">
        <v>0.28999999999999998</v>
      </c>
      <c r="F40" s="94"/>
      <c r="G40" s="98"/>
      <c r="H40" s="94"/>
      <c r="I40" s="98"/>
      <c r="J40" s="94"/>
      <c r="K40" s="98"/>
      <c r="L40" s="94"/>
      <c r="M40" s="98"/>
      <c r="N40" s="94"/>
      <c r="O40" s="98"/>
      <c r="P40" s="94"/>
      <c r="Q40" s="98"/>
      <c r="R40" s="94"/>
      <c r="S40" s="14"/>
      <c r="T40" s="2"/>
    </row>
    <row r="41" spans="1:20" x14ac:dyDescent="0.25">
      <c r="A41" s="39"/>
      <c r="B41" s="86" t="s">
        <v>390</v>
      </c>
      <c r="C41" s="90">
        <v>0.51</v>
      </c>
      <c r="D41" s="106"/>
      <c r="E41" s="98"/>
      <c r="F41" s="94"/>
      <c r="G41" s="98"/>
      <c r="H41" s="94"/>
      <c r="I41" s="98"/>
      <c r="J41" s="94"/>
      <c r="K41" s="98"/>
      <c r="L41" s="94"/>
      <c r="M41" s="98"/>
      <c r="N41" s="94"/>
      <c r="O41" s="98"/>
      <c r="P41" s="94"/>
      <c r="Q41" s="98"/>
      <c r="R41" s="94"/>
      <c r="S41" s="14"/>
      <c r="T41" s="2"/>
    </row>
    <row r="42" spans="1:20" x14ac:dyDescent="0.25">
      <c r="A42" s="39"/>
      <c r="B42" s="86" t="s">
        <v>391</v>
      </c>
      <c r="C42" s="90">
        <v>0.14000000000000001</v>
      </c>
      <c r="D42" s="105">
        <v>42601</v>
      </c>
      <c r="E42" s="98">
        <v>0.14000000000000001</v>
      </c>
      <c r="F42" s="94"/>
      <c r="G42" s="98"/>
      <c r="H42" s="94"/>
      <c r="I42" s="98"/>
      <c r="J42" s="94"/>
      <c r="K42" s="98"/>
      <c r="L42" s="94"/>
      <c r="M42" s="98"/>
      <c r="N42" s="94"/>
      <c r="O42" s="98"/>
      <c r="P42" s="94"/>
      <c r="Q42" s="98"/>
      <c r="R42" s="94"/>
      <c r="S42" s="14"/>
      <c r="T42" s="2"/>
    </row>
    <row r="43" spans="1:20" x14ac:dyDescent="0.25">
      <c r="A43" s="39"/>
      <c r="B43" s="86" t="s">
        <v>392</v>
      </c>
      <c r="C43" s="90">
        <v>0.59</v>
      </c>
      <c r="D43" s="106"/>
      <c r="E43" s="98"/>
      <c r="F43" s="94"/>
      <c r="G43" s="98"/>
      <c r="H43" s="94"/>
      <c r="I43" s="98"/>
      <c r="J43" s="94"/>
      <c r="K43" s="98"/>
      <c r="L43" s="94"/>
      <c r="M43" s="98"/>
      <c r="N43" s="94"/>
      <c r="O43" s="98"/>
      <c r="P43" s="94"/>
      <c r="Q43" s="98"/>
      <c r="R43" s="94"/>
      <c r="S43" s="14"/>
      <c r="T43" s="2"/>
    </row>
    <row r="44" spans="1:20" x14ac:dyDescent="0.25">
      <c r="A44" s="39"/>
      <c r="B44" s="86" t="s">
        <v>393</v>
      </c>
      <c r="C44" s="90">
        <v>0.47</v>
      </c>
      <c r="D44" s="106"/>
      <c r="E44" s="98"/>
      <c r="F44" s="94"/>
      <c r="G44" s="98"/>
      <c r="H44" s="94"/>
      <c r="I44" s="98"/>
      <c r="J44" s="94"/>
      <c r="K44" s="98"/>
      <c r="L44" s="94"/>
      <c r="M44" s="98"/>
      <c r="N44" s="94"/>
      <c r="O44" s="98"/>
      <c r="P44" s="94"/>
      <c r="Q44" s="98"/>
      <c r="R44" s="94"/>
      <c r="S44" s="14"/>
      <c r="T44" s="2"/>
    </row>
    <row r="45" spans="1:20" x14ac:dyDescent="0.25">
      <c r="A45" s="39"/>
      <c r="B45" s="86" t="s">
        <v>394</v>
      </c>
      <c r="C45" s="90">
        <v>0.1</v>
      </c>
      <c r="D45" s="106"/>
      <c r="E45" s="98"/>
      <c r="F45" s="94"/>
      <c r="G45" s="98"/>
      <c r="H45" s="94"/>
      <c r="I45" s="98"/>
      <c r="J45" s="94"/>
      <c r="K45" s="98"/>
      <c r="L45" s="94"/>
      <c r="M45" s="98"/>
      <c r="N45" s="94"/>
      <c r="O45" s="98"/>
      <c r="P45" s="94"/>
      <c r="Q45" s="98"/>
      <c r="R45" s="94"/>
      <c r="S45" s="14"/>
      <c r="T45" s="2"/>
    </row>
    <row r="46" spans="1:20" x14ac:dyDescent="0.25">
      <c r="A46" s="39"/>
      <c r="B46" s="86" t="s">
        <v>395</v>
      </c>
      <c r="C46" s="90">
        <v>0.08</v>
      </c>
      <c r="D46" s="106"/>
      <c r="E46" s="98"/>
      <c r="F46" s="94"/>
      <c r="G46" s="98"/>
      <c r="H46" s="94"/>
      <c r="I46" s="98"/>
      <c r="J46" s="94"/>
      <c r="K46" s="98"/>
      <c r="L46" s="94"/>
      <c r="M46" s="98"/>
      <c r="N46" s="94"/>
      <c r="O46" s="98"/>
      <c r="P46" s="94"/>
      <c r="Q46" s="98"/>
      <c r="R46" s="94"/>
      <c r="S46" s="14"/>
      <c r="T46" s="2"/>
    </row>
    <row r="47" spans="1:20" x14ac:dyDescent="0.25">
      <c r="A47" s="39"/>
      <c r="B47" s="86" t="s">
        <v>396</v>
      </c>
      <c r="C47" s="90">
        <v>0.17</v>
      </c>
      <c r="D47" s="106"/>
      <c r="E47" s="98"/>
      <c r="F47" s="94"/>
      <c r="G47" s="98"/>
      <c r="H47" s="94"/>
      <c r="I47" s="98"/>
      <c r="J47" s="94"/>
      <c r="K47" s="98"/>
      <c r="L47" s="94"/>
      <c r="M47" s="98"/>
      <c r="N47" s="94"/>
      <c r="O47" s="98"/>
      <c r="P47" s="94"/>
      <c r="Q47" s="98"/>
      <c r="R47" s="94"/>
      <c r="S47" s="14"/>
      <c r="T47" s="2"/>
    </row>
    <row r="48" spans="1:20" x14ac:dyDescent="0.25">
      <c r="A48" s="39"/>
      <c r="B48" s="86" t="s">
        <v>397</v>
      </c>
      <c r="C48" s="90">
        <v>0.59</v>
      </c>
      <c r="D48" s="106"/>
      <c r="E48" s="98"/>
      <c r="F48" s="94"/>
      <c r="G48" s="98"/>
      <c r="H48" s="94"/>
      <c r="I48" s="98"/>
      <c r="J48" s="94"/>
      <c r="K48" s="98"/>
      <c r="L48" s="94"/>
      <c r="M48" s="98"/>
      <c r="N48" s="94"/>
      <c r="O48" s="98"/>
      <c r="P48" s="94"/>
      <c r="Q48" s="98"/>
      <c r="R48" s="94"/>
      <c r="S48" s="14"/>
      <c r="T48" s="2"/>
    </row>
    <row r="49" spans="1:20" x14ac:dyDescent="0.25">
      <c r="A49" s="39"/>
      <c r="B49" s="86" t="s">
        <v>398</v>
      </c>
      <c r="C49" s="90">
        <v>0.12</v>
      </c>
      <c r="D49" s="106"/>
      <c r="E49" s="98"/>
      <c r="F49" s="94"/>
      <c r="G49" s="98"/>
      <c r="H49" s="94"/>
      <c r="I49" s="98"/>
      <c r="J49" s="94"/>
      <c r="K49" s="98"/>
      <c r="L49" s="94"/>
      <c r="M49" s="98"/>
      <c r="N49" s="94"/>
      <c r="O49" s="98"/>
      <c r="P49" s="94"/>
      <c r="Q49" s="98"/>
      <c r="R49" s="94"/>
      <c r="S49" s="14"/>
      <c r="T49" s="2"/>
    </row>
    <row r="50" spans="1:20" x14ac:dyDescent="0.25">
      <c r="A50" s="39"/>
      <c r="B50" s="86" t="s">
        <v>399</v>
      </c>
      <c r="C50" s="90">
        <v>0.1</v>
      </c>
      <c r="D50" s="106"/>
      <c r="E50" s="98"/>
      <c r="F50" s="94"/>
      <c r="G50" s="98"/>
      <c r="H50" s="94"/>
      <c r="I50" s="98"/>
      <c r="J50" s="94"/>
      <c r="K50" s="98"/>
      <c r="L50" s="94"/>
      <c r="M50" s="98"/>
      <c r="N50" s="94"/>
      <c r="O50" s="98"/>
      <c r="P50" s="94"/>
      <c r="Q50" s="98"/>
      <c r="R50" s="94"/>
      <c r="S50" s="14"/>
      <c r="T50" s="2"/>
    </row>
    <row r="51" spans="1:20" x14ac:dyDescent="0.25">
      <c r="A51" s="39"/>
      <c r="B51" s="86" t="s">
        <v>400</v>
      </c>
      <c r="C51" s="90">
        <v>1.01</v>
      </c>
      <c r="D51" s="105">
        <v>42601</v>
      </c>
      <c r="E51" s="98">
        <f>C51*2</f>
        <v>2.02</v>
      </c>
      <c r="F51" s="94"/>
      <c r="G51" s="98"/>
      <c r="H51" s="94"/>
      <c r="I51" s="98"/>
      <c r="J51" s="94"/>
      <c r="K51" s="98"/>
      <c r="L51" s="94"/>
      <c r="M51" s="98"/>
      <c r="N51" s="94"/>
      <c r="O51" s="98"/>
      <c r="P51" s="94"/>
      <c r="Q51" s="98"/>
      <c r="R51" s="94"/>
      <c r="S51" s="14"/>
      <c r="T51" s="2"/>
    </row>
    <row r="52" spans="1:20" x14ac:dyDescent="0.25">
      <c r="A52" s="39"/>
      <c r="B52" s="86" t="s">
        <v>401</v>
      </c>
      <c r="C52" s="90">
        <v>0.16</v>
      </c>
      <c r="D52" s="106"/>
      <c r="E52" s="98"/>
      <c r="F52" s="94"/>
      <c r="G52" s="98"/>
      <c r="H52" s="94"/>
      <c r="I52" s="98"/>
      <c r="J52" s="94"/>
      <c r="K52" s="98"/>
      <c r="L52" s="94"/>
      <c r="M52" s="98"/>
      <c r="N52" s="94"/>
      <c r="O52" s="98"/>
      <c r="P52" s="94"/>
      <c r="Q52" s="98"/>
      <c r="R52" s="94"/>
      <c r="S52" s="14"/>
      <c r="T52" s="2"/>
    </row>
    <row r="53" spans="1:20" x14ac:dyDescent="0.25">
      <c r="A53" s="39"/>
      <c r="B53" s="86" t="s">
        <v>402</v>
      </c>
      <c r="C53" s="90">
        <v>0.5</v>
      </c>
      <c r="D53" s="106"/>
      <c r="E53" s="98"/>
      <c r="F53" s="94"/>
      <c r="G53" s="98"/>
      <c r="H53" s="94"/>
      <c r="I53" s="98"/>
      <c r="J53" s="94"/>
      <c r="K53" s="98"/>
      <c r="L53" s="94"/>
      <c r="M53" s="98"/>
      <c r="N53" s="94"/>
      <c r="O53" s="98"/>
      <c r="P53" s="94"/>
      <c r="Q53" s="98"/>
      <c r="R53" s="94"/>
      <c r="S53" s="14"/>
      <c r="T53" s="2"/>
    </row>
    <row r="54" spans="1:20" x14ac:dyDescent="0.25">
      <c r="A54" s="39"/>
      <c r="B54" s="86" t="s">
        <v>403</v>
      </c>
      <c r="C54" s="90">
        <v>0.16</v>
      </c>
      <c r="D54" s="106"/>
      <c r="E54" s="98"/>
      <c r="F54" s="94"/>
      <c r="G54" s="98"/>
      <c r="H54" s="94"/>
      <c r="I54" s="98"/>
      <c r="J54" s="94"/>
      <c r="K54" s="98"/>
      <c r="L54" s="94"/>
      <c r="M54" s="98"/>
      <c r="N54" s="94"/>
      <c r="O54" s="98"/>
      <c r="P54" s="94"/>
      <c r="Q54" s="98"/>
      <c r="R54" s="94"/>
      <c r="S54" s="14"/>
      <c r="T54" s="2"/>
    </row>
    <row r="55" spans="1:20" x14ac:dyDescent="0.25">
      <c r="A55" s="39"/>
      <c r="B55" s="86" t="s">
        <v>404</v>
      </c>
      <c r="C55" s="90">
        <v>0.83</v>
      </c>
      <c r="D55" s="105">
        <v>42601</v>
      </c>
      <c r="E55" s="98">
        <f>C55*2</f>
        <v>1.66</v>
      </c>
      <c r="F55" s="94"/>
      <c r="G55" s="98"/>
      <c r="H55" s="94"/>
      <c r="I55" s="98"/>
      <c r="J55" s="94"/>
      <c r="K55" s="98"/>
      <c r="L55" s="94"/>
      <c r="M55" s="98"/>
      <c r="N55" s="94"/>
      <c r="O55" s="98"/>
      <c r="P55" s="94"/>
      <c r="Q55" s="98"/>
      <c r="R55" s="94"/>
      <c r="S55" s="14"/>
      <c r="T55" s="2"/>
    </row>
    <row r="56" spans="1:20" x14ac:dyDescent="0.25">
      <c r="A56" s="39"/>
      <c r="B56" s="86" t="s">
        <v>405</v>
      </c>
      <c r="C56" s="90">
        <v>0.25</v>
      </c>
      <c r="D56" s="106"/>
      <c r="E56" s="98"/>
      <c r="F56" s="94"/>
      <c r="G56" s="98"/>
      <c r="H56" s="94"/>
      <c r="I56" s="98"/>
      <c r="J56" s="94"/>
      <c r="K56" s="98"/>
      <c r="L56" s="94"/>
      <c r="M56" s="98"/>
      <c r="N56" s="94"/>
      <c r="O56" s="98"/>
      <c r="P56" s="94"/>
      <c r="Q56" s="98"/>
      <c r="R56" s="94"/>
      <c r="S56" s="14"/>
      <c r="T56" s="2"/>
    </row>
    <row r="57" spans="1:20" x14ac:dyDescent="0.25">
      <c r="A57" s="39"/>
      <c r="B57" s="86" t="s">
        <v>406</v>
      </c>
      <c r="C57" s="90">
        <v>0.128</v>
      </c>
      <c r="D57" s="106"/>
      <c r="E57" s="98"/>
      <c r="F57" s="94"/>
      <c r="G57" s="98"/>
      <c r="H57" s="94"/>
      <c r="I57" s="98"/>
      <c r="J57" s="94"/>
      <c r="K57" s="98"/>
      <c r="L57" s="94"/>
      <c r="M57" s="98"/>
      <c r="N57" s="94"/>
      <c r="O57" s="98"/>
      <c r="P57" s="94"/>
      <c r="Q57" s="98"/>
      <c r="R57" s="94"/>
      <c r="S57" s="14"/>
      <c r="T57" s="2"/>
    </row>
    <row r="58" spans="1:20" ht="24.75" x14ac:dyDescent="0.25">
      <c r="A58" s="39"/>
      <c r="B58" s="86" t="s">
        <v>407</v>
      </c>
      <c r="C58" s="90">
        <v>1.39</v>
      </c>
      <c r="D58" s="106"/>
      <c r="E58" s="98"/>
      <c r="F58" s="94"/>
      <c r="G58" s="98"/>
      <c r="H58" s="94"/>
      <c r="I58" s="98"/>
      <c r="J58" s="94"/>
      <c r="K58" s="98"/>
      <c r="L58" s="94"/>
      <c r="M58" s="98"/>
      <c r="N58" s="94"/>
      <c r="O58" s="98"/>
      <c r="P58" s="94"/>
      <c r="Q58" s="98"/>
      <c r="R58" s="94"/>
      <c r="S58" s="14"/>
      <c r="T58" s="2"/>
    </row>
    <row r="59" spans="1:20" x14ac:dyDescent="0.25">
      <c r="A59" s="39"/>
      <c r="B59" s="86" t="s">
        <v>408</v>
      </c>
      <c r="C59" s="90">
        <v>0.16</v>
      </c>
      <c r="D59" s="106"/>
      <c r="E59" s="98"/>
      <c r="F59" s="94"/>
      <c r="G59" s="98"/>
      <c r="H59" s="94"/>
      <c r="I59" s="98"/>
      <c r="J59" s="94"/>
      <c r="K59" s="98"/>
      <c r="L59" s="94"/>
      <c r="M59" s="98"/>
      <c r="N59" s="94"/>
      <c r="O59" s="98"/>
      <c r="P59" s="94"/>
      <c r="Q59" s="98"/>
      <c r="R59" s="94"/>
      <c r="S59" s="14"/>
      <c r="T59" s="2"/>
    </row>
    <row r="60" spans="1:20" x14ac:dyDescent="0.25">
      <c r="A60" s="39"/>
      <c r="B60" s="86" t="s">
        <v>409</v>
      </c>
      <c r="C60" s="90">
        <v>0.24</v>
      </c>
      <c r="D60" s="105">
        <v>42601</v>
      </c>
      <c r="E60" s="98">
        <v>0.24</v>
      </c>
      <c r="F60" s="94"/>
      <c r="G60" s="98"/>
      <c r="H60" s="94"/>
      <c r="I60" s="98"/>
      <c r="J60" s="94"/>
      <c r="K60" s="98"/>
      <c r="L60" s="94"/>
      <c r="M60" s="98"/>
      <c r="N60" s="94"/>
      <c r="O60" s="98"/>
      <c r="P60" s="94"/>
      <c r="Q60" s="98"/>
      <c r="R60" s="94"/>
      <c r="S60" s="14"/>
      <c r="T60" s="2"/>
    </row>
    <row r="61" spans="1:20" x14ac:dyDescent="0.25">
      <c r="A61" s="39"/>
      <c r="B61" s="86" t="s">
        <v>410</v>
      </c>
      <c r="C61" s="90">
        <v>0.48</v>
      </c>
      <c r="D61" s="106"/>
      <c r="E61" s="98"/>
      <c r="F61" s="94"/>
      <c r="G61" s="98"/>
      <c r="H61" s="94"/>
      <c r="I61" s="98"/>
      <c r="J61" s="94"/>
      <c r="K61" s="98"/>
      <c r="L61" s="94"/>
      <c r="M61" s="98"/>
      <c r="N61" s="94"/>
      <c r="O61" s="98"/>
      <c r="P61" s="94"/>
      <c r="Q61" s="98"/>
      <c r="R61" s="94"/>
      <c r="S61" s="14"/>
      <c r="T61" s="2"/>
    </row>
    <row r="62" spans="1:20" x14ac:dyDescent="0.25">
      <c r="A62" s="39"/>
      <c r="B62" s="86" t="s">
        <v>411</v>
      </c>
      <c r="C62" s="90">
        <v>0.26</v>
      </c>
      <c r="D62" s="105">
        <v>42601</v>
      </c>
      <c r="E62" s="98">
        <f>C62*2</f>
        <v>0.52</v>
      </c>
      <c r="F62" s="94"/>
      <c r="G62" s="98"/>
      <c r="H62" s="94"/>
      <c r="I62" s="98"/>
      <c r="J62" s="94"/>
      <c r="K62" s="98"/>
      <c r="L62" s="94"/>
      <c r="M62" s="98"/>
      <c r="N62" s="94"/>
      <c r="O62" s="98"/>
      <c r="P62" s="94"/>
      <c r="Q62" s="98"/>
      <c r="R62" s="94"/>
      <c r="S62" s="14"/>
      <c r="T62" s="2"/>
    </row>
    <row r="63" spans="1:20" x14ac:dyDescent="0.25">
      <c r="A63" s="39"/>
      <c r="B63" s="86" t="s">
        <v>412</v>
      </c>
      <c r="C63" s="90">
        <v>0.19</v>
      </c>
      <c r="D63" s="106"/>
      <c r="E63" s="98"/>
      <c r="F63" s="94"/>
      <c r="G63" s="98"/>
      <c r="H63" s="94"/>
      <c r="I63" s="98"/>
      <c r="J63" s="94"/>
      <c r="K63" s="98"/>
      <c r="L63" s="94"/>
      <c r="M63" s="98"/>
      <c r="N63" s="94"/>
      <c r="O63" s="98"/>
      <c r="P63" s="94"/>
      <c r="Q63" s="98"/>
      <c r="R63" s="94"/>
      <c r="S63" s="14"/>
      <c r="T63" s="2"/>
    </row>
    <row r="64" spans="1:20" x14ac:dyDescent="0.25">
      <c r="A64" s="39"/>
      <c r="B64" s="86" t="s">
        <v>413</v>
      </c>
      <c r="C64" s="90">
        <v>0.75</v>
      </c>
      <c r="D64" s="105">
        <v>42601</v>
      </c>
      <c r="E64" s="98">
        <f>C64*2</f>
        <v>1.5</v>
      </c>
      <c r="F64" s="94"/>
      <c r="G64" s="98"/>
      <c r="H64" s="94"/>
      <c r="I64" s="98"/>
      <c r="J64" s="94"/>
      <c r="K64" s="98"/>
      <c r="L64" s="94"/>
      <c r="M64" s="98"/>
      <c r="N64" s="94"/>
      <c r="O64" s="98"/>
      <c r="P64" s="94"/>
      <c r="Q64" s="98"/>
      <c r="R64" s="94"/>
      <c r="S64" s="14"/>
      <c r="T64" s="2"/>
    </row>
    <row r="65" spans="1:20" x14ac:dyDescent="0.25">
      <c r="A65" s="39"/>
      <c r="B65" s="86" t="s">
        <v>414</v>
      </c>
      <c r="C65" s="90">
        <v>0.16</v>
      </c>
      <c r="D65" s="106"/>
      <c r="E65" s="98"/>
      <c r="F65" s="94"/>
      <c r="G65" s="98"/>
      <c r="H65" s="94"/>
      <c r="I65" s="98"/>
      <c r="J65" s="94"/>
      <c r="K65" s="98"/>
      <c r="L65" s="94"/>
      <c r="M65" s="98"/>
      <c r="N65" s="94"/>
      <c r="O65" s="98"/>
      <c r="P65" s="94"/>
      <c r="Q65" s="98"/>
      <c r="R65" s="94"/>
      <c r="S65" s="14"/>
      <c r="T65" s="2"/>
    </row>
    <row r="66" spans="1:20" x14ac:dyDescent="0.25">
      <c r="A66" s="39"/>
      <c r="B66" s="86" t="s">
        <v>415</v>
      </c>
      <c r="C66" s="90">
        <v>2.72</v>
      </c>
      <c r="D66" s="105">
        <v>42597</v>
      </c>
      <c r="E66" s="98"/>
      <c r="F66" s="94"/>
      <c r="G66" s="98"/>
      <c r="H66" s="94"/>
      <c r="I66" s="98"/>
      <c r="J66" s="94">
        <v>60</v>
      </c>
      <c r="K66" s="98"/>
      <c r="L66" s="94"/>
      <c r="M66" s="98"/>
      <c r="N66" s="94"/>
      <c r="O66" s="98"/>
      <c r="P66" s="94"/>
      <c r="Q66" s="98"/>
      <c r="R66" s="94"/>
      <c r="S66" s="14"/>
      <c r="T66" s="2"/>
    </row>
    <row r="67" spans="1:20" x14ac:dyDescent="0.25">
      <c r="A67" s="39"/>
      <c r="B67" s="86"/>
      <c r="C67" s="90"/>
      <c r="D67" s="105">
        <v>42598</v>
      </c>
      <c r="E67" s="98"/>
      <c r="F67" s="94"/>
      <c r="G67" s="98"/>
      <c r="H67" s="94"/>
      <c r="I67" s="98"/>
      <c r="J67" s="94">
        <v>60</v>
      </c>
      <c r="K67" s="98"/>
      <c r="L67" s="94"/>
      <c r="M67" s="98"/>
      <c r="N67" s="94"/>
      <c r="O67" s="98"/>
      <c r="P67" s="94"/>
      <c r="Q67" s="98"/>
      <c r="R67" s="94"/>
      <c r="S67" s="14"/>
      <c r="T67" s="2"/>
    </row>
    <row r="68" spans="1:20" x14ac:dyDescent="0.25">
      <c r="A68" s="39"/>
      <c r="B68" s="86" t="s">
        <v>416</v>
      </c>
      <c r="C68" s="90">
        <v>0.16</v>
      </c>
      <c r="D68" s="106"/>
      <c r="E68" s="98"/>
      <c r="F68" s="94"/>
      <c r="G68" s="98"/>
      <c r="H68" s="94"/>
      <c r="I68" s="98"/>
      <c r="J68" s="94"/>
      <c r="K68" s="98"/>
      <c r="L68" s="94"/>
      <c r="M68" s="98"/>
      <c r="N68" s="94"/>
      <c r="O68" s="98"/>
      <c r="P68" s="94"/>
      <c r="Q68" s="98"/>
      <c r="R68" s="94"/>
      <c r="S68" s="14"/>
      <c r="T68" s="2"/>
    </row>
    <row r="69" spans="1:20" x14ac:dyDescent="0.25">
      <c r="A69" s="39"/>
      <c r="B69" s="86" t="s">
        <v>417</v>
      </c>
      <c r="C69" s="90">
        <v>1.08</v>
      </c>
      <c r="D69" s="105">
        <v>42601</v>
      </c>
      <c r="E69" s="98">
        <v>1.08</v>
      </c>
      <c r="F69" s="94"/>
      <c r="G69" s="98"/>
      <c r="H69" s="94"/>
      <c r="I69" s="98"/>
      <c r="J69" s="94"/>
      <c r="K69" s="98"/>
      <c r="L69" s="94"/>
      <c r="M69" s="98"/>
      <c r="N69" s="94"/>
      <c r="O69" s="98"/>
      <c r="P69" s="94"/>
      <c r="Q69" s="98"/>
      <c r="R69" s="94"/>
      <c r="S69" s="14"/>
      <c r="T69" s="2"/>
    </row>
    <row r="70" spans="1:20" x14ac:dyDescent="0.25">
      <c r="A70" s="39"/>
      <c r="B70" s="86" t="s">
        <v>418</v>
      </c>
      <c r="C70" s="90">
        <v>0.26600000000000001</v>
      </c>
      <c r="D70" s="105">
        <v>42601</v>
      </c>
      <c r="E70" s="98">
        <v>0.26600000000000001</v>
      </c>
      <c r="F70" s="94"/>
      <c r="G70" s="98"/>
      <c r="H70" s="94"/>
      <c r="I70" s="98"/>
      <c r="J70" s="94"/>
      <c r="K70" s="98"/>
      <c r="L70" s="94"/>
      <c r="M70" s="98"/>
      <c r="N70" s="94"/>
      <c r="O70" s="98"/>
      <c r="P70" s="94"/>
      <c r="Q70" s="98"/>
      <c r="R70" s="94"/>
      <c r="S70" s="14"/>
      <c r="T70" s="2"/>
    </row>
    <row r="71" spans="1:20" x14ac:dyDescent="0.25">
      <c r="A71" s="39"/>
      <c r="B71" s="86" t="s">
        <v>419</v>
      </c>
      <c r="C71" s="90">
        <v>0.41499999999999998</v>
      </c>
      <c r="D71" s="106"/>
      <c r="E71" s="98"/>
      <c r="F71" s="94"/>
      <c r="G71" s="98"/>
      <c r="H71" s="94"/>
      <c r="I71" s="98"/>
      <c r="J71" s="94"/>
      <c r="K71" s="98"/>
      <c r="L71" s="94"/>
      <c r="M71" s="98"/>
      <c r="N71" s="94"/>
      <c r="O71" s="98"/>
      <c r="P71" s="94"/>
      <c r="Q71" s="98"/>
      <c r="R71" s="94"/>
      <c r="S71" s="14"/>
      <c r="T71" s="2"/>
    </row>
    <row r="72" spans="1:20" x14ac:dyDescent="0.25">
      <c r="A72" s="39"/>
      <c r="B72" s="86" t="s">
        <v>420</v>
      </c>
      <c r="C72" s="90">
        <v>0.67200000000000004</v>
      </c>
      <c r="D72" s="106"/>
      <c r="E72" s="98"/>
      <c r="F72" s="94"/>
      <c r="G72" s="98"/>
      <c r="H72" s="94"/>
      <c r="I72" s="98"/>
      <c r="J72" s="94"/>
      <c r="K72" s="98"/>
      <c r="L72" s="94"/>
      <c r="M72" s="98"/>
      <c r="N72" s="94"/>
      <c r="O72" s="98"/>
      <c r="P72" s="94"/>
      <c r="Q72" s="98"/>
      <c r="R72" s="94"/>
      <c r="S72" s="14"/>
      <c r="T72" s="2"/>
    </row>
    <row r="73" spans="1:20" x14ac:dyDescent="0.25">
      <c r="A73" s="39"/>
      <c r="B73" s="86" t="s">
        <v>421</v>
      </c>
      <c r="C73" s="90">
        <v>0.23</v>
      </c>
      <c r="D73" s="106"/>
      <c r="E73" s="98"/>
      <c r="F73" s="94"/>
      <c r="G73" s="98"/>
      <c r="H73" s="94"/>
      <c r="I73" s="98"/>
      <c r="J73" s="94"/>
      <c r="K73" s="98"/>
      <c r="L73" s="94"/>
      <c r="M73" s="98"/>
      <c r="N73" s="94"/>
      <c r="O73" s="98"/>
      <c r="P73" s="94"/>
      <c r="Q73" s="98"/>
      <c r="R73" s="94"/>
      <c r="S73" s="14"/>
      <c r="T73" s="2"/>
    </row>
    <row r="74" spans="1:20" x14ac:dyDescent="0.25">
      <c r="A74" s="39"/>
      <c r="B74" s="86" t="s">
        <v>422</v>
      </c>
      <c r="C74" s="90">
        <v>1.58</v>
      </c>
      <c r="D74" s="105">
        <v>42601</v>
      </c>
      <c r="E74" s="98">
        <f>C74*2</f>
        <v>3.16</v>
      </c>
      <c r="F74" s="94"/>
      <c r="G74" s="98"/>
      <c r="H74" s="94"/>
      <c r="J74" s="94"/>
      <c r="L74" s="94"/>
      <c r="M74" s="98"/>
      <c r="N74" s="94"/>
      <c r="O74" s="98"/>
      <c r="P74" s="94"/>
      <c r="Q74" s="98"/>
      <c r="R74" s="94"/>
      <c r="S74" s="14"/>
      <c r="T74" s="2"/>
    </row>
    <row r="75" spans="1:20" x14ac:dyDescent="0.25">
      <c r="A75" s="39"/>
      <c r="B75" s="86"/>
      <c r="C75" s="90"/>
      <c r="D75" s="105">
        <v>42605</v>
      </c>
      <c r="E75" s="98"/>
      <c r="F75" s="94"/>
      <c r="G75" s="98"/>
      <c r="H75" s="94"/>
      <c r="I75" s="98">
        <v>35</v>
      </c>
      <c r="J75" s="94"/>
      <c r="K75" s="98"/>
      <c r="L75" s="94"/>
      <c r="M75" s="98"/>
      <c r="N75" s="94"/>
      <c r="O75" s="98"/>
      <c r="P75" s="94"/>
      <c r="Q75" s="98"/>
      <c r="R75" s="94"/>
      <c r="S75" s="14"/>
      <c r="T75" s="2"/>
    </row>
    <row r="76" spans="1:20" x14ac:dyDescent="0.25">
      <c r="A76" s="39"/>
      <c r="B76" s="86"/>
      <c r="C76" s="90"/>
      <c r="D76" s="105">
        <v>42606</v>
      </c>
      <c r="E76" s="98"/>
      <c r="F76" s="94"/>
      <c r="G76" s="98"/>
      <c r="H76" s="94"/>
      <c r="I76" s="98"/>
      <c r="J76" s="94"/>
      <c r="K76" s="98">
        <v>6</v>
      </c>
      <c r="L76" s="94"/>
      <c r="M76" s="98"/>
      <c r="N76" s="94"/>
      <c r="O76" s="98"/>
      <c r="P76" s="94"/>
      <c r="Q76" s="98"/>
      <c r="R76" s="94"/>
      <c r="S76" s="14"/>
      <c r="T76" s="2"/>
    </row>
    <row r="77" spans="1:20" x14ac:dyDescent="0.25">
      <c r="A77" s="39"/>
      <c r="B77" s="86" t="s">
        <v>423</v>
      </c>
      <c r="C77" s="90">
        <v>0.28000000000000003</v>
      </c>
      <c r="D77" s="105">
        <v>42601</v>
      </c>
      <c r="E77" s="98">
        <v>0.28000000000000003</v>
      </c>
      <c r="F77" s="94"/>
      <c r="G77" s="98"/>
      <c r="H77" s="94"/>
      <c r="I77" s="98"/>
      <c r="J77" s="94"/>
      <c r="K77" s="98"/>
      <c r="L77" s="94"/>
      <c r="M77" s="98"/>
      <c r="N77" s="94"/>
      <c r="O77" s="98"/>
      <c r="P77" s="94"/>
      <c r="Q77" s="98"/>
      <c r="R77" s="94"/>
      <c r="S77" s="14"/>
      <c r="T77" s="2"/>
    </row>
    <row r="78" spans="1:20" x14ac:dyDescent="0.25">
      <c r="A78" s="39"/>
      <c r="B78" s="86" t="s">
        <v>424</v>
      </c>
      <c r="C78" s="90">
        <v>0.28999999999999998</v>
      </c>
      <c r="D78" s="106"/>
      <c r="E78" s="98"/>
      <c r="F78" s="94"/>
      <c r="G78" s="98"/>
      <c r="H78" s="94"/>
      <c r="I78" s="98"/>
      <c r="J78" s="94"/>
      <c r="K78" s="98"/>
      <c r="L78" s="94"/>
      <c r="M78" s="98"/>
      <c r="N78" s="94"/>
      <c r="O78" s="98"/>
      <c r="P78" s="94"/>
      <c r="Q78" s="98"/>
      <c r="R78" s="94"/>
      <c r="S78" s="14"/>
      <c r="T78" s="2"/>
    </row>
    <row r="79" spans="1:20" x14ac:dyDescent="0.25">
      <c r="A79" s="39"/>
      <c r="B79" s="86" t="s">
        <v>425</v>
      </c>
      <c r="C79" s="90">
        <v>2.0699999999999998</v>
      </c>
      <c r="D79" s="105">
        <v>42601</v>
      </c>
      <c r="E79" s="98">
        <f>C79*3</f>
        <v>6.2099999999999991</v>
      </c>
      <c r="F79" s="94"/>
      <c r="G79" s="98"/>
      <c r="H79" s="94"/>
      <c r="I79" s="98"/>
      <c r="J79" s="94"/>
      <c r="K79" s="98"/>
      <c r="L79" s="94"/>
      <c r="M79" s="98"/>
      <c r="N79" s="94"/>
      <c r="O79" s="98"/>
      <c r="P79" s="94"/>
      <c r="Q79" s="98"/>
      <c r="R79" s="94"/>
      <c r="S79" s="14"/>
      <c r="T79" s="2"/>
    </row>
    <row r="80" spans="1:20" x14ac:dyDescent="0.25">
      <c r="A80" s="39"/>
      <c r="B80" s="86" t="s">
        <v>426</v>
      </c>
      <c r="C80" s="90">
        <v>0.25</v>
      </c>
      <c r="D80" s="106"/>
      <c r="E80" s="98"/>
      <c r="F80" s="94"/>
      <c r="G80" s="98"/>
      <c r="H80" s="94"/>
      <c r="I80" s="98"/>
      <c r="J80" s="94"/>
      <c r="K80" s="98"/>
      <c r="L80" s="94"/>
      <c r="M80" s="98"/>
      <c r="N80" s="94"/>
      <c r="O80" s="98"/>
      <c r="P80" s="94"/>
      <c r="Q80" s="98"/>
      <c r="R80" s="94"/>
      <c r="S80" s="14"/>
      <c r="T80" s="2"/>
    </row>
    <row r="81" spans="1:20" x14ac:dyDescent="0.25">
      <c r="A81" s="39"/>
      <c r="B81" s="86" t="s">
        <v>427</v>
      </c>
      <c r="C81" s="90">
        <v>0.3</v>
      </c>
      <c r="D81" s="105">
        <v>42600</v>
      </c>
      <c r="E81" s="98">
        <v>0.3</v>
      </c>
      <c r="F81" s="94"/>
      <c r="G81" s="98"/>
      <c r="H81" s="94"/>
      <c r="I81" s="98"/>
      <c r="J81" s="94"/>
      <c r="K81" s="98"/>
      <c r="L81" s="94"/>
      <c r="M81" s="98"/>
      <c r="N81" s="94"/>
      <c r="O81" s="98"/>
      <c r="P81" s="94"/>
      <c r="Q81" s="98"/>
      <c r="R81" s="94"/>
      <c r="S81" s="14"/>
      <c r="T81" s="2"/>
    </row>
    <row r="82" spans="1:20" x14ac:dyDescent="0.25">
      <c r="A82" s="39"/>
      <c r="B82" s="86" t="s">
        <v>428</v>
      </c>
      <c r="C82" s="90">
        <v>0.38</v>
      </c>
      <c r="D82" s="106"/>
      <c r="E82" s="98"/>
      <c r="F82" s="94"/>
      <c r="G82" s="98"/>
      <c r="H82" s="94"/>
      <c r="I82" s="98"/>
      <c r="J82" s="94"/>
      <c r="K82" s="98"/>
      <c r="L82" s="94"/>
      <c r="M82" s="98"/>
      <c r="N82" s="94"/>
      <c r="O82" s="98"/>
      <c r="P82" s="94"/>
      <c r="Q82" s="98"/>
      <c r="R82" s="94"/>
      <c r="S82" s="14"/>
      <c r="T82" s="2"/>
    </row>
    <row r="83" spans="1:20" x14ac:dyDescent="0.25">
      <c r="A83" s="39"/>
      <c r="B83" s="86" t="s">
        <v>429</v>
      </c>
      <c r="C83" s="90">
        <v>1.1200000000000001</v>
      </c>
      <c r="D83" s="106"/>
      <c r="E83" s="98"/>
      <c r="F83" s="94"/>
      <c r="G83" s="98"/>
      <c r="H83" s="94"/>
      <c r="I83" s="98"/>
      <c r="J83" s="94"/>
      <c r="K83" s="98"/>
      <c r="L83" s="94"/>
      <c r="M83" s="98"/>
      <c r="N83" s="94"/>
      <c r="O83" s="98"/>
      <c r="P83" s="94"/>
      <c r="Q83" s="98"/>
      <c r="R83" s="94"/>
      <c r="S83" s="14"/>
      <c r="T83" s="2"/>
    </row>
    <row r="84" spans="1:20" x14ac:dyDescent="0.25">
      <c r="A84" s="39"/>
      <c r="B84" s="86" t="s">
        <v>430</v>
      </c>
      <c r="C84" s="90">
        <v>0.18</v>
      </c>
      <c r="D84" s="106"/>
      <c r="E84" s="98"/>
      <c r="F84" s="94"/>
      <c r="G84" s="98"/>
      <c r="H84" s="94"/>
      <c r="I84" s="98"/>
      <c r="J84" s="94"/>
      <c r="K84" s="98"/>
      <c r="L84" s="94"/>
      <c r="M84" s="98"/>
      <c r="N84" s="94"/>
      <c r="O84" s="98"/>
      <c r="P84" s="94"/>
      <c r="Q84" s="98"/>
      <c r="R84" s="94"/>
      <c r="S84" s="14"/>
      <c r="T84" s="2"/>
    </row>
    <row r="85" spans="1:20" x14ac:dyDescent="0.25">
      <c r="A85" s="39"/>
      <c r="B85" s="86" t="s">
        <v>431</v>
      </c>
      <c r="C85" s="90">
        <v>0.53</v>
      </c>
      <c r="D85" s="106"/>
      <c r="E85" s="98"/>
      <c r="F85" s="94"/>
      <c r="G85" s="98"/>
      <c r="H85" s="94"/>
      <c r="I85" s="98"/>
      <c r="J85" s="94"/>
      <c r="K85" s="98"/>
      <c r="L85" s="94"/>
      <c r="M85" s="98"/>
      <c r="N85" s="94"/>
      <c r="O85" s="98"/>
      <c r="P85" s="94"/>
      <c r="Q85" s="98"/>
      <c r="R85" s="94"/>
      <c r="S85" s="14"/>
      <c r="T85" s="2"/>
    </row>
    <row r="86" spans="1:20" x14ac:dyDescent="0.25">
      <c r="A86" s="39"/>
      <c r="B86" s="86" t="s">
        <v>432</v>
      </c>
      <c r="C86" s="90">
        <v>3.15</v>
      </c>
      <c r="D86" s="106"/>
      <c r="E86" s="98"/>
      <c r="F86" s="94"/>
      <c r="G86" s="98"/>
      <c r="H86" s="94"/>
      <c r="I86" s="98"/>
      <c r="J86" s="94"/>
      <c r="K86" s="98"/>
      <c r="L86" s="94"/>
      <c r="M86" s="98"/>
      <c r="N86" s="94"/>
      <c r="O86" s="98"/>
      <c r="P86" s="94"/>
      <c r="Q86" s="98"/>
      <c r="R86" s="94"/>
      <c r="S86" s="14"/>
      <c r="T86" s="2"/>
    </row>
    <row r="87" spans="1:20" x14ac:dyDescent="0.25">
      <c r="A87" s="39"/>
      <c r="B87" s="86" t="s">
        <v>433</v>
      </c>
      <c r="C87" s="90">
        <v>0.55000000000000004</v>
      </c>
      <c r="D87" s="106"/>
      <c r="E87" s="98"/>
      <c r="F87" s="94"/>
      <c r="G87" s="98"/>
      <c r="H87" s="94"/>
      <c r="I87" s="98"/>
      <c r="J87" s="94"/>
      <c r="K87" s="98"/>
      <c r="L87" s="94"/>
      <c r="M87" s="98"/>
      <c r="N87" s="94"/>
      <c r="O87" s="98"/>
      <c r="P87" s="94"/>
      <c r="Q87" s="98"/>
      <c r="R87" s="94"/>
      <c r="S87" s="14"/>
      <c r="T87" s="2"/>
    </row>
    <row r="88" spans="1:20" x14ac:dyDescent="0.25">
      <c r="A88" s="39"/>
      <c r="B88" s="86" t="s">
        <v>434</v>
      </c>
      <c r="C88" s="90">
        <v>1.52</v>
      </c>
      <c r="D88" s="106"/>
      <c r="E88" s="98"/>
      <c r="F88" s="94"/>
      <c r="G88" s="98"/>
      <c r="H88" s="94"/>
      <c r="I88" s="98"/>
      <c r="J88" s="94"/>
      <c r="K88" s="98"/>
      <c r="L88" s="94"/>
      <c r="M88" s="98"/>
      <c r="N88" s="94"/>
      <c r="O88" s="98"/>
      <c r="P88" s="94"/>
      <c r="Q88" s="98"/>
      <c r="R88" s="94"/>
      <c r="S88" s="24"/>
      <c r="T88" s="2"/>
    </row>
    <row r="89" spans="1:20" x14ac:dyDescent="0.25">
      <c r="A89" s="39"/>
      <c r="B89" s="86" t="s">
        <v>435</v>
      </c>
      <c r="C89" s="90">
        <v>1</v>
      </c>
      <c r="D89" s="105">
        <v>42600</v>
      </c>
      <c r="E89" s="98">
        <f>C89*3</f>
        <v>3</v>
      </c>
      <c r="F89" s="94"/>
      <c r="G89" s="98"/>
      <c r="H89" s="94"/>
      <c r="I89" s="98"/>
      <c r="J89" s="94"/>
      <c r="K89" s="98"/>
      <c r="L89" s="94"/>
      <c r="M89" s="98"/>
      <c r="N89" s="94"/>
      <c r="O89" s="98"/>
      <c r="P89" s="94"/>
      <c r="Q89" s="98"/>
      <c r="R89" s="94"/>
      <c r="S89" s="14"/>
      <c r="T89" s="2"/>
    </row>
    <row r="90" spans="1:20" x14ac:dyDescent="0.25">
      <c r="A90" s="39"/>
      <c r="B90" s="86" t="s">
        <v>436</v>
      </c>
      <c r="C90" s="90">
        <v>0.43</v>
      </c>
      <c r="D90" s="105">
        <v>42600</v>
      </c>
      <c r="E90" s="98">
        <f>C90*2</f>
        <v>0.86</v>
      </c>
      <c r="F90" s="94"/>
      <c r="G90" s="98"/>
      <c r="H90" s="94"/>
      <c r="I90" s="98"/>
      <c r="J90" s="94"/>
      <c r="K90" s="98"/>
      <c r="L90" s="94"/>
      <c r="M90" s="98"/>
      <c r="N90" s="94"/>
      <c r="O90" s="98"/>
      <c r="P90" s="94"/>
      <c r="Q90" s="98"/>
      <c r="R90" s="94"/>
      <c r="S90" s="14"/>
      <c r="T90" s="2"/>
    </row>
    <row r="91" spans="1:20" x14ac:dyDescent="0.25">
      <c r="A91" s="39"/>
      <c r="B91" s="86" t="s">
        <v>437</v>
      </c>
      <c r="C91" s="90">
        <v>0.3</v>
      </c>
      <c r="D91" s="106"/>
      <c r="E91" s="98"/>
      <c r="F91" s="94"/>
      <c r="G91" s="98"/>
      <c r="H91" s="94"/>
      <c r="I91" s="98"/>
      <c r="J91" s="94"/>
      <c r="K91" s="98"/>
      <c r="L91" s="94"/>
      <c r="M91" s="98"/>
      <c r="N91" s="94"/>
      <c r="O91" s="98"/>
      <c r="P91" s="94"/>
      <c r="Q91" s="98"/>
      <c r="R91" s="94"/>
      <c r="S91" s="14"/>
      <c r="T91" s="2"/>
    </row>
    <row r="92" spans="1:20" x14ac:dyDescent="0.25">
      <c r="A92" s="39"/>
      <c r="B92" s="86" t="s">
        <v>438</v>
      </c>
      <c r="C92" s="90">
        <v>0.15</v>
      </c>
      <c r="D92" s="106"/>
      <c r="E92" s="98"/>
      <c r="F92" s="94"/>
      <c r="G92" s="98"/>
      <c r="H92" s="94"/>
      <c r="I92" s="98"/>
      <c r="J92" s="94"/>
      <c r="K92" s="98"/>
      <c r="L92" s="94"/>
      <c r="M92" s="98"/>
      <c r="N92" s="94"/>
      <c r="O92" s="98"/>
      <c r="P92" s="94"/>
      <c r="Q92" s="98"/>
      <c r="R92" s="94"/>
      <c r="S92" s="14"/>
      <c r="T92" s="2"/>
    </row>
    <row r="93" spans="1:20" x14ac:dyDescent="0.25">
      <c r="A93" s="39" t="s">
        <v>439</v>
      </c>
      <c r="B93" s="44" t="s">
        <v>440</v>
      </c>
      <c r="C93" s="92">
        <v>0.51</v>
      </c>
      <c r="D93" s="105">
        <v>42600</v>
      </c>
      <c r="E93" s="70">
        <v>0.51</v>
      </c>
      <c r="F93" s="62"/>
      <c r="G93" s="70"/>
      <c r="H93" s="62"/>
      <c r="I93" s="70"/>
      <c r="J93" s="62"/>
      <c r="K93" s="70"/>
      <c r="L93" s="62"/>
      <c r="M93" s="70"/>
      <c r="N93" s="62"/>
      <c r="O93" s="70"/>
      <c r="P93" s="62"/>
      <c r="Q93" s="70"/>
      <c r="R93" s="62"/>
      <c r="S93" s="14"/>
      <c r="T93" s="2"/>
    </row>
    <row r="94" spans="1:20" x14ac:dyDescent="0.25">
      <c r="A94" s="39"/>
      <c r="B94" s="44" t="s">
        <v>441</v>
      </c>
      <c r="C94" s="92">
        <v>0.47</v>
      </c>
      <c r="D94" s="106"/>
      <c r="E94" s="70"/>
      <c r="F94" s="62"/>
      <c r="G94" s="70"/>
      <c r="H94" s="62"/>
      <c r="I94" s="70"/>
      <c r="J94" s="62"/>
      <c r="K94" s="70"/>
      <c r="L94" s="62"/>
      <c r="M94" s="70"/>
      <c r="N94" s="62"/>
      <c r="O94" s="70"/>
      <c r="P94" s="62"/>
      <c r="Q94" s="70"/>
      <c r="R94" s="62"/>
      <c r="S94" s="14"/>
      <c r="T94" s="2"/>
    </row>
    <row r="95" spans="1:20" x14ac:dyDescent="0.25">
      <c r="A95" s="39"/>
      <c r="B95" s="44" t="s">
        <v>442</v>
      </c>
      <c r="C95" s="92">
        <v>0.44</v>
      </c>
      <c r="D95" s="106"/>
      <c r="E95" s="70"/>
      <c r="F95" s="62"/>
      <c r="G95" s="70"/>
      <c r="H95" s="62"/>
      <c r="I95" s="70"/>
      <c r="J95" s="62"/>
      <c r="K95" s="70"/>
      <c r="L95" s="62"/>
      <c r="M95" s="70"/>
      <c r="N95" s="62"/>
      <c r="O95" s="70"/>
      <c r="P95" s="62"/>
      <c r="Q95" s="70"/>
      <c r="R95" s="62"/>
      <c r="S95" s="14"/>
      <c r="T95" s="2"/>
    </row>
    <row r="96" spans="1:20" x14ac:dyDescent="0.25">
      <c r="A96" s="39"/>
      <c r="B96" s="44" t="s">
        <v>443</v>
      </c>
      <c r="C96" s="92">
        <v>0.37</v>
      </c>
      <c r="D96" s="106"/>
      <c r="E96" s="70"/>
      <c r="F96" s="62"/>
      <c r="G96" s="70"/>
      <c r="H96" s="62"/>
      <c r="I96" s="70"/>
      <c r="J96" s="62"/>
      <c r="K96" s="70"/>
      <c r="L96" s="62"/>
      <c r="M96" s="70"/>
      <c r="N96" s="62"/>
      <c r="O96" s="70"/>
      <c r="P96" s="62"/>
      <c r="Q96" s="70"/>
      <c r="R96" s="62"/>
      <c r="S96" s="14"/>
      <c r="T96" s="2"/>
    </row>
    <row r="97" spans="1:20" x14ac:dyDescent="0.25">
      <c r="A97" s="39"/>
      <c r="B97" s="44" t="s">
        <v>444</v>
      </c>
      <c r="C97" s="92">
        <v>0.26</v>
      </c>
      <c r="D97" s="106"/>
      <c r="E97" s="70"/>
      <c r="F97" s="62"/>
      <c r="G97" s="70"/>
      <c r="H97" s="62"/>
      <c r="I97" s="70"/>
      <c r="J97" s="62"/>
      <c r="K97" s="70"/>
      <c r="L97" s="62"/>
      <c r="M97" s="70"/>
      <c r="N97" s="62"/>
      <c r="O97" s="70"/>
      <c r="P97" s="62"/>
      <c r="Q97" s="70"/>
      <c r="R97" s="62"/>
      <c r="S97" s="14"/>
      <c r="T97" s="2"/>
    </row>
    <row r="98" spans="1:20" x14ac:dyDescent="0.25">
      <c r="A98" s="39" t="s">
        <v>445</v>
      </c>
      <c r="B98" s="44" t="s">
        <v>446</v>
      </c>
      <c r="C98" s="92">
        <v>0.37</v>
      </c>
      <c r="D98" s="106"/>
      <c r="E98" s="70"/>
      <c r="F98" s="62"/>
      <c r="G98" s="70"/>
      <c r="H98" s="62"/>
      <c r="I98" s="70"/>
      <c r="J98" s="62"/>
      <c r="K98" s="70"/>
      <c r="L98" s="62"/>
      <c r="M98" s="70"/>
      <c r="N98" s="62"/>
      <c r="O98" s="70"/>
      <c r="P98" s="62"/>
      <c r="Q98" s="70"/>
      <c r="R98" s="62"/>
      <c r="S98" s="14"/>
      <c r="T98" s="2"/>
    </row>
    <row r="99" spans="1:20" ht="24.75" x14ac:dyDescent="0.25">
      <c r="A99" s="39"/>
      <c r="B99" s="44" t="s">
        <v>447</v>
      </c>
      <c r="C99" s="92">
        <v>0.69</v>
      </c>
      <c r="D99" s="106"/>
      <c r="E99" s="70"/>
      <c r="F99" s="62"/>
      <c r="G99" s="70"/>
      <c r="H99" s="62"/>
      <c r="I99" s="70"/>
      <c r="J99" s="62"/>
      <c r="K99" s="70"/>
      <c r="L99" s="62"/>
      <c r="M99" s="70"/>
      <c r="N99" s="62"/>
      <c r="O99" s="70"/>
      <c r="P99" s="62"/>
      <c r="Q99" s="70"/>
      <c r="R99" s="62"/>
      <c r="S99" s="14"/>
      <c r="T99" s="2"/>
    </row>
    <row r="100" spans="1:20" x14ac:dyDescent="0.25">
      <c r="A100" s="39"/>
      <c r="B100" s="44" t="s">
        <v>448</v>
      </c>
      <c r="C100" s="92">
        <v>0.38</v>
      </c>
      <c r="D100" s="106"/>
      <c r="E100" s="70"/>
      <c r="F100" s="62"/>
      <c r="G100" s="70"/>
      <c r="H100" s="62"/>
      <c r="I100" s="70"/>
      <c r="J100" s="62"/>
      <c r="K100" s="70"/>
      <c r="L100" s="62"/>
      <c r="M100" s="70"/>
      <c r="N100" s="62"/>
      <c r="O100" s="70"/>
      <c r="P100" s="62"/>
      <c r="Q100" s="70"/>
      <c r="R100" s="62"/>
      <c r="S100" s="14"/>
      <c r="T100" s="2"/>
    </row>
    <row r="101" spans="1:20" x14ac:dyDescent="0.25">
      <c r="A101" s="39"/>
      <c r="B101" s="44" t="s">
        <v>449</v>
      </c>
      <c r="C101" s="92">
        <v>0.3</v>
      </c>
      <c r="D101" s="106"/>
      <c r="E101" s="70"/>
      <c r="F101" s="62"/>
      <c r="G101" s="70"/>
      <c r="H101" s="62"/>
      <c r="I101" s="70"/>
      <c r="J101" s="62"/>
      <c r="K101" s="70"/>
      <c r="L101" s="62"/>
      <c r="M101" s="70"/>
      <c r="N101" s="62"/>
      <c r="O101" s="70"/>
      <c r="P101" s="62"/>
      <c r="Q101" s="70"/>
      <c r="R101" s="62"/>
      <c r="S101" s="14"/>
      <c r="T101" s="2"/>
    </row>
    <row r="102" spans="1:20" x14ac:dyDescent="0.25">
      <c r="A102" s="39"/>
      <c r="B102" s="44" t="s">
        <v>450</v>
      </c>
      <c r="C102" s="92">
        <v>0.19</v>
      </c>
      <c r="D102" s="106"/>
      <c r="E102" s="70"/>
      <c r="F102" s="62"/>
      <c r="G102" s="70"/>
      <c r="H102" s="62"/>
      <c r="I102" s="70"/>
      <c r="J102" s="62"/>
      <c r="K102" s="70"/>
      <c r="L102" s="62"/>
      <c r="M102" s="70"/>
      <c r="N102" s="62"/>
      <c r="O102" s="70"/>
      <c r="P102" s="62"/>
      <c r="Q102" s="70"/>
      <c r="R102" s="62"/>
      <c r="S102" s="14"/>
      <c r="T102" s="2"/>
    </row>
    <row r="103" spans="1:20" x14ac:dyDescent="0.25">
      <c r="A103" s="39"/>
      <c r="B103" s="44" t="s">
        <v>451</v>
      </c>
      <c r="C103" s="92">
        <v>0.106</v>
      </c>
      <c r="D103" s="106"/>
      <c r="E103" s="70"/>
      <c r="F103" s="62"/>
      <c r="G103" s="70"/>
      <c r="H103" s="62"/>
      <c r="I103" s="70"/>
      <c r="J103" s="62"/>
      <c r="K103" s="70"/>
      <c r="L103" s="62"/>
      <c r="M103" s="70"/>
      <c r="N103" s="62"/>
      <c r="O103" s="70"/>
      <c r="P103" s="62"/>
      <c r="Q103" s="70"/>
      <c r="R103" s="62"/>
      <c r="S103" s="14"/>
      <c r="T103" s="2"/>
    </row>
    <row r="104" spans="1:20" x14ac:dyDescent="0.25">
      <c r="A104" s="38" t="s">
        <v>452</v>
      </c>
      <c r="B104" s="44" t="s">
        <v>453</v>
      </c>
      <c r="C104" s="93">
        <v>0.42</v>
      </c>
      <c r="D104" s="106"/>
      <c r="E104" s="100"/>
      <c r="F104" s="96"/>
      <c r="G104" s="100"/>
      <c r="H104" s="96"/>
      <c r="I104" s="100"/>
      <c r="J104" s="96"/>
      <c r="K104" s="100"/>
      <c r="L104" s="96"/>
      <c r="M104" s="100"/>
      <c r="N104" s="96"/>
      <c r="O104" s="100"/>
      <c r="P104" s="96"/>
      <c r="Q104" s="100"/>
      <c r="R104" s="96"/>
      <c r="S104" s="14"/>
      <c r="T104" s="2"/>
    </row>
    <row r="105" spans="1:20" x14ac:dyDescent="0.25">
      <c r="A105" s="39" t="s">
        <v>454</v>
      </c>
      <c r="B105" s="44" t="s">
        <v>455</v>
      </c>
      <c r="C105" s="92">
        <v>0.39</v>
      </c>
      <c r="D105" s="106"/>
      <c r="E105" s="70"/>
      <c r="F105" s="62"/>
      <c r="G105" s="70"/>
      <c r="H105" s="62"/>
      <c r="I105" s="70"/>
      <c r="J105" s="62"/>
      <c r="K105" s="70"/>
      <c r="L105" s="62"/>
      <c r="M105" s="70"/>
      <c r="N105" s="62"/>
      <c r="O105" s="70"/>
      <c r="P105" s="62"/>
      <c r="Q105" s="70"/>
      <c r="R105" s="62"/>
      <c r="S105" s="14"/>
      <c r="T105" s="2"/>
    </row>
    <row r="106" spans="1:20" x14ac:dyDescent="0.25">
      <c r="A106" s="39"/>
      <c r="B106" s="44" t="s">
        <v>456</v>
      </c>
      <c r="C106" s="92">
        <v>0.09</v>
      </c>
      <c r="D106" s="106"/>
      <c r="E106" s="70"/>
      <c r="F106" s="62"/>
      <c r="G106" s="70"/>
      <c r="H106" s="62"/>
      <c r="I106" s="70"/>
      <c r="J106" s="62"/>
      <c r="K106" s="70"/>
      <c r="L106" s="62"/>
      <c r="M106" s="70"/>
      <c r="N106" s="62"/>
      <c r="O106" s="70"/>
      <c r="P106" s="62"/>
      <c r="Q106" s="70"/>
      <c r="R106" s="62"/>
      <c r="S106" s="14"/>
      <c r="T106" s="2"/>
    </row>
    <row r="107" spans="1:20" x14ac:dyDescent="0.25">
      <c r="A107" s="39"/>
      <c r="B107" s="44" t="s">
        <v>457</v>
      </c>
      <c r="C107" s="92">
        <v>0.83</v>
      </c>
      <c r="D107" s="106"/>
      <c r="E107" s="70"/>
      <c r="F107" s="62"/>
      <c r="G107" s="70"/>
      <c r="H107" s="62"/>
      <c r="I107" s="70"/>
      <c r="J107" s="62"/>
      <c r="K107" s="70"/>
      <c r="L107" s="62"/>
      <c r="M107" s="70"/>
      <c r="N107" s="62"/>
      <c r="O107" s="70"/>
      <c r="P107" s="62"/>
      <c r="Q107" s="70"/>
      <c r="R107" s="62"/>
      <c r="S107" s="14"/>
      <c r="T107" s="2"/>
    </row>
    <row r="108" spans="1:20" x14ac:dyDescent="0.25">
      <c r="A108" s="39"/>
      <c r="B108" s="44" t="s">
        <v>458</v>
      </c>
      <c r="C108" s="92">
        <v>0.81</v>
      </c>
      <c r="D108" s="106"/>
      <c r="E108" s="70"/>
      <c r="F108" s="62"/>
      <c r="G108" s="70"/>
      <c r="H108" s="62"/>
      <c r="I108" s="70"/>
      <c r="J108" s="62"/>
      <c r="K108" s="70"/>
      <c r="L108" s="62"/>
      <c r="M108" s="70"/>
      <c r="N108" s="62"/>
      <c r="O108" s="70"/>
      <c r="P108" s="62"/>
      <c r="Q108" s="70"/>
      <c r="R108" s="62"/>
      <c r="S108" s="14"/>
      <c r="T108" s="2"/>
    </row>
    <row r="109" spans="1:20" x14ac:dyDescent="0.25">
      <c r="A109" s="39"/>
      <c r="B109" s="44" t="s">
        <v>459</v>
      </c>
      <c r="C109" s="92">
        <v>0.27</v>
      </c>
      <c r="D109" s="106"/>
      <c r="E109" s="70"/>
      <c r="F109" s="62"/>
      <c r="G109" s="70"/>
      <c r="H109" s="62"/>
      <c r="I109" s="70"/>
      <c r="J109" s="62"/>
      <c r="K109" s="70"/>
      <c r="L109" s="62"/>
      <c r="M109" s="70"/>
      <c r="N109" s="62"/>
      <c r="O109" s="70"/>
      <c r="P109" s="62"/>
      <c r="Q109" s="70"/>
      <c r="R109" s="62"/>
      <c r="S109" s="14"/>
      <c r="T109" s="2"/>
    </row>
    <row r="110" spans="1:20" x14ac:dyDescent="0.25">
      <c r="A110" s="39"/>
      <c r="B110" s="44" t="s">
        <v>460</v>
      </c>
      <c r="C110" s="92">
        <v>0.2</v>
      </c>
      <c r="D110" s="106"/>
      <c r="E110" s="70"/>
      <c r="F110" s="62"/>
      <c r="G110" s="70"/>
      <c r="H110" s="62"/>
      <c r="I110" s="70"/>
      <c r="J110" s="62"/>
      <c r="K110" s="70"/>
      <c r="L110" s="62"/>
      <c r="M110" s="70"/>
      <c r="N110" s="62"/>
      <c r="O110" s="70"/>
      <c r="P110" s="62"/>
      <c r="Q110" s="70"/>
      <c r="R110" s="62"/>
      <c r="S110" s="14"/>
      <c r="T110" s="2"/>
    </row>
    <row r="111" spans="1:20" x14ac:dyDescent="0.25">
      <c r="A111" s="39"/>
      <c r="B111" s="44" t="s">
        <v>461</v>
      </c>
      <c r="C111" s="92">
        <v>1.01</v>
      </c>
      <c r="D111" s="106"/>
      <c r="E111" s="70"/>
      <c r="F111" s="62"/>
      <c r="G111" s="70"/>
      <c r="H111" s="62"/>
      <c r="I111" s="70"/>
      <c r="J111" s="62"/>
      <c r="K111" s="70"/>
      <c r="L111" s="62"/>
      <c r="M111" s="70"/>
      <c r="N111" s="62"/>
      <c r="O111" s="70"/>
      <c r="P111" s="62"/>
      <c r="Q111" s="70"/>
      <c r="R111" s="62"/>
      <c r="S111" s="14"/>
      <c r="T111" s="2"/>
    </row>
    <row r="112" spans="1:20" ht="24.75" x14ac:dyDescent="0.25">
      <c r="A112" s="39"/>
      <c r="B112" s="44" t="s">
        <v>462</v>
      </c>
      <c r="C112" s="92">
        <v>0.31</v>
      </c>
      <c r="D112" s="106"/>
      <c r="E112" s="70"/>
      <c r="F112" s="62"/>
      <c r="G112" s="70"/>
      <c r="H112" s="62"/>
      <c r="I112" s="70"/>
      <c r="J112" s="62"/>
      <c r="K112" s="70"/>
      <c r="L112" s="62"/>
      <c r="M112" s="70"/>
      <c r="N112" s="62"/>
      <c r="O112" s="70"/>
      <c r="P112" s="62"/>
      <c r="Q112" s="70"/>
      <c r="R112" s="62"/>
      <c r="S112" s="14"/>
      <c r="T112" s="2"/>
    </row>
    <row r="113" spans="1:20" ht="24.75" x14ac:dyDescent="0.25">
      <c r="A113" s="39"/>
      <c r="B113" s="44" t="s">
        <v>463</v>
      </c>
      <c r="C113" s="92">
        <v>1.1499999999999999</v>
      </c>
      <c r="D113" s="105">
        <v>42600</v>
      </c>
      <c r="E113" s="70">
        <f>C113*2</f>
        <v>2.2999999999999998</v>
      </c>
      <c r="F113" s="62"/>
      <c r="G113" s="70"/>
      <c r="H113" s="62"/>
      <c r="I113" s="70"/>
      <c r="J113" s="62"/>
      <c r="K113" s="70"/>
      <c r="L113" s="62"/>
      <c r="M113" s="70"/>
      <c r="N113" s="62"/>
      <c r="O113" s="70"/>
      <c r="P113" s="62"/>
      <c r="Q113" s="70"/>
      <c r="R113" s="62"/>
      <c r="S113" s="14"/>
      <c r="T113" s="2"/>
    </row>
    <row r="114" spans="1:20" x14ac:dyDescent="0.25">
      <c r="A114" s="39"/>
      <c r="B114" s="44" t="s">
        <v>464</v>
      </c>
      <c r="C114" s="92">
        <v>1.06</v>
      </c>
      <c r="D114" s="106"/>
      <c r="E114" s="70"/>
      <c r="F114" s="62"/>
      <c r="G114" s="70"/>
      <c r="H114" s="62"/>
      <c r="I114" s="70"/>
      <c r="J114" s="62"/>
      <c r="K114" s="70"/>
      <c r="L114" s="62"/>
      <c r="M114" s="70"/>
      <c r="N114" s="62"/>
      <c r="O114" s="70"/>
      <c r="P114" s="62"/>
      <c r="Q114" s="70"/>
      <c r="R114" s="62"/>
      <c r="S114" s="14"/>
      <c r="T114" s="2"/>
    </row>
    <row r="115" spans="1:20" ht="24.75" x14ac:dyDescent="0.25">
      <c r="A115" s="39"/>
      <c r="B115" s="44" t="s">
        <v>465</v>
      </c>
      <c r="C115" s="92">
        <v>0.48</v>
      </c>
      <c r="D115" s="106"/>
      <c r="E115" s="70"/>
      <c r="F115" s="62"/>
      <c r="G115" s="70"/>
      <c r="H115" s="62"/>
      <c r="I115" s="70"/>
      <c r="J115" s="62"/>
      <c r="K115" s="70"/>
      <c r="L115" s="62"/>
      <c r="M115" s="70"/>
      <c r="N115" s="62"/>
      <c r="O115" s="70"/>
      <c r="P115" s="62"/>
      <c r="Q115" s="70"/>
      <c r="R115" s="62"/>
      <c r="S115" s="14"/>
      <c r="T115" s="2"/>
    </row>
    <row r="116" spans="1:20" x14ac:dyDescent="0.25">
      <c r="A116" s="39"/>
      <c r="B116" s="44" t="s">
        <v>466</v>
      </c>
      <c r="C116" s="92">
        <v>0.11</v>
      </c>
      <c r="D116" s="106"/>
      <c r="E116" s="70"/>
      <c r="F116" s="62"/>
      <c r="G116" s="70"/>
      <c r="H116" s="62"/>
      <c r="I116" s="70"/>
      <c r="J116" s="62"/>
      <c r="K116" s="70"/>
      <c r="L116" s="62"/>
      <c r="M116" s="70"/>
      <c r="N116" s="62"/>
      <c r="O116" s="70"/>
      <c r="P116" s="62"/>
      <c r="Q116" s="70"/>
      <c r="R116" s="62"/>
      <c r="S116" s="14"/>
      <c r="T116" s="2"/>
    </row>
    <row r="117" spans="1:20" x14ac:dyDescent="0.25">
      <c r="A117" s="39"/>
      <c r="B117" s="44" t="s">
        <v>467</v>
      </c>
      <c r="C117" s="92">
        <v>0.35</v>
      </c>
      <c r="D117" s="106"/>
      <c r="E117" s="70"/>
      <c r="F117" s="62"/>
      <c r="G117" s="70"/>
      <c r="H117" s="62"/>
      <c r="I117" s="70"/>
      <c r="J117" s="62"/>
      <c r="K117" s="70"/>
      <c r="L117" s="62"/>
      <c r="M117" s="70"/>
      <c r="N117" s="62"/>
      <c r="O117" s="70"/>
      <c r="P117" s="62"/>
      <c r="Q117" s="70"/>
      <c r="R117" s="62"/>
      <c r="S117" s="14"/>
      <c r="T117" s="2"/>
    </row>
    <row r="118" spans="1:20" x14ac:dyDescent="0.25">
      <c r="A118" s="39"/>
      <c r="B118" s="44" t="s">
        <v>468</v>
      </c>
      <c r="C118" s="92">
        <v>0.1</v>
      </c>
      <c r="D118" s="106"/>
      <c r="E118" s="70"/>
      <c r="F118" s="62"/>
      <c r="G118" s="70"/>
      <c r="H118" s="62"/>
      <c r="I118" s="70"/>
      <c r="J118" s="62"/>
      <c r="K118" s="70"/>
      <c r="L118" s="62"/>
      <c r="M118" s="70"/>
      <c r="N118" s="62"/>
      <c r="O118" s="70"/>
      <c r="P118" s="62"/>
      <c r="Q118" s="70"/>
      <c r="R118" s="62"/>
      <c r="S118" s="14"/>
      <c r="T118" s="2"/>
    </row>
    <row r="119" spans="1:20" x14ac:dyDescent="0.25">
      <c r="A119" s="39" t="s">
        <v>172</v>
      </c>
      <c r="B119" s="44" t="s">
        <v>469</v>
      </c>
      <c r="C119" s="92">
        <v>0.215</v>
      </c>
      <c r="D119" s="106"/>
      <c r="E119" s="70"/>
      <c r="F119" s="62"/>
      <c r="G119" s="70"/>
      <c r="H119" s="62"/>
      <c r="I119" s="70"/>
      <c r="J119" s="62"/>
      <c r="K119" s="70"/>
      <c r="L119" s="62"/>
      <c r="M119" s="70"/>
      <c r="N119" s="62"/>
      <c r="O119" s="70"/>
      <c r="P119" s="62"/>
      <c r="Q119" s="70"/>
      <c r="R119" s="62"/>
      <c r="S119" s="14"/>
      <c r="T119" s="2"/>
    </row>
    <row r="120" spans="1:20" x14ac:dyDescent="0.25">
      <c r="A120" s="39"/>
      <c r="B120" s="44" t="s">
        <v>470</v>
      </c>
      <c r="C120" s="92">
        <v>0.2</v>
      </c>
      <c r="D120" s="106"/>
      <c r="E120" s="98"/>
      <c r="F120" s="94"/>
      <c r="G120" s="98"/>
      <c r="H120" s="94"/>
      <c r="I120" s="98"/>
      <c r="J120" s="94"/>
      <c r="K120" s="98"/>
      <c r="L120" s="94"/>
      <c r="M120" s="98"/>
      <c r="N120" s="94"/>
      <c r="O120" s="98"/>
      <c r="P120" s="94"/>
      <c r="Q120" s="98"/>
      <c r="R120" s="94"/>
      <c r="S120" s="14"/>
      <c r="T120" s="2"/>
    </row>
    <row r="121" spans="1:20" x14ac:dyDescent="0.25">
      <c r="A121" s="39"/>
      <c r="B121" s="44" t="s">
        <v>471</v>
      </c>
      <c r="C121" s="92">
        <v>1.06</v>
      </c>
      <c r="D121" s="106"/>
      <c r="E121" s="98"/>
      <c r="F121" s="94"/>
      <c r="G121" s="98"/>
      <c r="H121" s="94"/>
      <c r="I121" s="98"/>
      <c r="J121" s="94"/>
      <c r="K121" s="98"/>
      <c r="L121" s="94"/>
      <c r="M121" s="98"/>
      <c r="N121" s="94"/>
      <c r="O121" s="98"/>
      <c r="P121" s="94"/>
      <c r="Q121" s="98"/>
      <c r="R121" s="94"/>
      <c r="S121" s="14"/>
      <c r="T121" s="2"/>
    </row>
    <row r="122" spans="1:20" x14ac:dyDescent="0.25">
      <c r="A122" s="39"/>
      <c r="B122" s="44" t="s">
        <v>472</v>
      </c>
      <c r="C122" s="92">
        <v>0.51</v>
      </c>
      <c r="D122" s="106"/>
      <c r="E122" s="70"/>
      <c r="F122" s="62"/>
      <c r="G122" s="70"/>
      <c r="H122" s="62"/>
      <c r="I122" s="70"/>
      <c r="J122" s="62"/>
      <c r="K122" s="70"/>
      <c r="L122" s="62"/>
      <c r="M122" s="70"/>
      <c r="N122" s="62"/>
      <c r="O122" s="70"/>
      <c r="P122" s="62"/>
      <c r="Q122" s="70"/>
      <c r="R122" s="62"/>
      <c r="S122" s="14"/>
      <c r="T122" s="2"/>
    </row>
    <row r="123" spans="1:20" x14ac:dyDescent="0.25">
      <c r="A123" s="39"/>
      <c r="B123" s="44" t="s">
        <v>473</v>
      </c>
      <c r="C123" s="92">
        <v>0.43</v>
      </c>
      <c r="D123" s="106"/>
      <c r="E123" s="70"/>
      <c r="F123" s="62"/>
      <c r="G123" s="70"/>
      <c r="H123" s="62"/>
      <c r="I123" s="70"/>
      <c r="J123" s="62"/>
      <c r="K123" s="70"/>
      <c r="L123" s="62"/>
      <c r="M123" s="70"/>
      <c r="N123" s="62"/>
      <c r="O123" s="70"/>
      <c r="P123" s="62"/>
      <c r="Q123" s="70"/>
      <c r="R123" s="62"/>
      <c r="S123" s="14"/>
      <c r="T123" s="2"/>
    </row>
    <row r="124" spans="1:20" ht="24.75" x14ac:dyDescent="0.25">
      <c r="A124" s="39"/>
      <c r="B124" s="44" t="s">
        <v>474</v>
      </c>
      <c r="C124" s="92">
        <v>0.217</v>
      </c>
      <c r="D124" s="106"/>
      <c r="E124" s="70"/>
      <c r="F124" s="62"/>
      <c r="G124" s="70"/>
      <c r="H124" s="62"/>
      <c r="I124" s="70"/>
      <c r="J124" s="62"/>
      <c r="K124" s="70"/>
      <c r="L124" s="62"/>
      <c r="M124" s="70"/>
      <c r="N124" s="62"/>
      <c r="O124" s="70"/>
      <c r="P124" s="62"/>
      <c r="Q124" s="70"/>
      <c r="R124" s="62"/>
      <c r="S124" s="14"/>
      <c r="T124" s="2"/>
    </row>
    <row r="125" spans="1:20" x14ac:dyDescent="0.25">
      <c r="A125" s="39"/>
      <c r="B125" s="44" t="s">
        <v>475</v>
      </c>
      <c r="C125" s="92">
        <v>0.44</v>
      </c>
      <c r="D125" s="106"/>
      <c r="E125" s="70"/>
      <c r="F125" s="62"/>
      <c r="G125" s="70"/>
      <c r="H125" s="62"/>
      <c r="I125" s="70"/>
      <c r="J125" s="62"/>
      <c r="K125" s="70"/>
      <c r="L125" s="62"/>
      <c r="M125" s="70"/>
      <c r="N125" s="62"/>
      <c r="O125" s="70"/>
      <c r="P125" s="62"/>
      <c r="Q125" s="70"/>
      <c r="R125" s="62"/>
      <c r="S125" s="14"/>
      <c r="T125" s="2"/>
    </row>
    <row r="126" spans="1:20" x14ac:dyDescent="0.25">
      <c r="A126" s="39"/>
      <c r="B126" s="44" t="s">
        <v>476</v>
      </c>
      <c r="C126" s="92">
        <v>0.42799999999999999</v>
      </c>
      <c r="D126" s="106"/>
      <c r="E126" s="70"/>
      <c r="F126" s="62"/>
      <c r="G126" s="70"/>
      <c r="H126" s="62"/>
      <c r="I126" s="70"/>
      <c r="J126" s="62"/>
      <c r="K126" s="70"/>
      <c r="L126" s="62"/>
      <c r="M126" s="70"/>
      <c r="N126" s="62"/>
      <c r="O126" s="70"/>
      <c r="P126" s="62"/>
      <c r="Q126" s="70"/>
      <c r="R126" s="62"/>
      <c r="S126" s="14"/>
      <c r="T126" s="2"/>
    </row>
    <row r="127" spans="1:20" x14ac:dyDescent="0.25">
      <c r="A127" s="39"/>
      <c r="B127" s="44" t="s">
        <v>477</v>
      </c>
      <c r="C127" s="92">
        <v>0.16400000000000001</v>
      </c>
      <c r="D127" s="106"/>
      <c r="E127" s="98"/>
      <c r="F127" s="94"/>
      <c r="G127" s="98"/>
      <c r="H127" s="94"/>
      <c r="I127" s="98"/>
      <c r="J127" s="94"/>
      <c r="K127" s="98"/>
      <c r="L127" s="94"/>
      <c r="M127" s="98"/>
      <c r="N127" s="94"/>
      <c r="O127" s="98"/>
      <c r="P127" s="94"/>
      <c r="Q127" s="98"/>
      <c r="R127" s="94"/>
      <c r="S127" s="14"/>
      <c r="T127" s="2"/>
    </row>
    <row r="128" spans="1:20" x14ac:dyDescent="0.25">
      <c r="A128" s="39"/>
      <c r="B128" s="44" t="s">
        <v>478</v>
      </c>
      <c r="C128" s="92">
        <v>0.25600000000000001</v>
      </c>
      <c r="D128" s="106"/>
      <c r="E128" s="70"/>
      <c r="F128" s="62"/>
      <c r="G128" s="70"/>
      <c r="H128" s="62"/>
      <c r="I128" s="70"/>
      <c r="J128" s="62"/>
      <c r="K128" s="70"/>
      <c r="L128" s="62"/>
      <c r="M128" s="70"/>
      <c r="N128" s="62"/>
      <c r="O128" s="70"/>
      <c r="P128" s="62"/>
      <c r="Q128" s="70"/>
      <c r="R128" s="62"/>
      <c r="S128" s="14"/>
      <c r="T128" s="2"/>
    </row>
    <row r="129" spans="1:20" x14ac:dyDescent="0.25">
      <c r="A129" s="39"/>
      <c r="B129" s="44" t="s">
        <v>479</v>
      </c>
      <c r="C129" s="92">
        <v>0.06</v>
      </c>
      <c r="D129" s="106"/>
      <c r="E129" s="98"/>
      <c r="F129" s="94"/>
      <c r="G129" s="98"/>
      <c r="H129" s="94"/>
      <c r="I129" s="98"/>
      <c r="J129" s="94"/>
      <c r="K129" s="98"/>
      <c r="L129" s="94"/>
      <c r="M129" s="98"/>
      <c r="N129" s="94"/>
      <c r="O129" s="98"/>
      <c r="P129" s="94"/>
      <c r="Q129" s="98"/>
      <c r="R129" s="94"/>
      <c r="S129" s="14"/>
      <c r="T129" s="2"/>
    </row>
    <row r="130" spans="1:20" x14ac:dyDescent="0.25">
      <c r="A130" s="39"/>
      <c r="B130" s="44" t="s">
        <v>480</v>
      </c>
      <c r="C130" s="92">
        <v>0.1</v>
      </c>
      <c r="D130" s="106"/>
      <c r="E130" s="70"/>
      <c r="F130" s="62"/>
      <c r="G130" s="70"/>
      <c r="H130" s="62"/>
      <c r="I130" s="70"/>
      <c r="J130" s="62"/>
      <c r="K130" s="70"/>
      <c r="L130" s="62"/>
      <c r="M130" s="70"/>
      <c r="N130" s="62"/>
      <c r="O130" s="70"/>
      <c r="P130" s="62"/>
      <c r="Q130" s="70"/>
      <c r="R130" s="62"/>
      <c r="S130" s="14"/>
      <c r="T130" s="2"/>
    </row>
    <row r="131" spans="1:20" x14ac:dyDescent="0.25">
      <c r="A131" s="39"/>
      <c r="B131" s="44" t="s">
        <v>481</v>
      </c>
      <c r="C131" s="92">
        <v>0.378</v>
      </c>
      <c r="D131" s="106"/>
      <c r="E131" s="70"/>
      <c r="F131" s="62"/>
      <c r="G131" s="70"/>
      <c r="H131" s="62"/>
      <c r="I131" s="70"/>
      <c r="J131" s="62"/>
      <c r="K131" s="70"/>
      <c r="L131" s="62"/>
      <c r="M131" s="70"/>
      <c r="N131" s="62"/>
      <c r="O131" s="70"/>
      <c r="P131" s="62"/>
      <c r="Q131" s="70"/>
      <c r="R131" s="62"/>
      <c r="S131" s="14"/>
      <c r="T131" s="2"/>
    </row>
    <row r="132" spans="1:20" x14ac:dyDescent="0.25">
      <c r="A132" s="39"/>
      <c r="B132" s="44" t="s">
        <v>482</v>
      </c>
      <c r="C132" s="92">
        <v>0.16</v>
      </c>
      <c r="D132" s="106"/>
      <c r="E132" s="70"/>
      <c r="F132" s="62"/>
      <c r="G132" s="70"/>
      <c r="H132" s="62"/>
      <c r="I132" s="70"/>
      <c r="J132" s="62"/>
      <c r="K132" s="70"/>
      <c r="L132" s="62"/>
      <c r="M132" s="70"/>
      <c r="N132" s="62"/>
      <c r="O132" s="70"/>
      <c r="P132" s="62"/>
      <c r="Q132" s="70"/>
      <c r="R132" s="62"/>
      <c r="S132" s="14"/>
      <c r="T132" s="2"/>
    </row>
    <row r="133" spans="1:20" x14ac:dyDescent="0.25">
      <c r="A133" s="39"/>
      <c r="B133" s="44" t="s">
        <v>483</v>
      </c>
      <c r="C133" s="92">
        <v>1.02</v>
      </c>
      <c r="D133" s="106"/>
      <c r="E133" s="70"/>
      <c r="F133" s="62"/>
      <c r="G133" s="70"/>
      <c r="H133" s="62"/>
      <c r="I133" s="70"/>
      <c r="J133" s="62"/>
      <c r="K133" s="70"/>
      <c r="L133" s="62"/>
      <c r="M133" s="70"/>
      <c r="N133" s="62"/>
      <c r="O133" s="70"/>
      <c r="P133" s="62"/>
      <c r="Q133" s="70"/>
      <c r="R133" s="62"/>
      <c r="S133" s="14"/>
      <c r="T133" s="2"/>
    </row>
    <row r="134" spans="1:20" x14ac:dyDescent="0.25">
      <c r="A134" s="39"/>
      <c r="B134" s="44" t="s">
        <v>484</v>
      </c>
      <c r="C134" s="92">
        <v>0.21</v>
      </c>
      <c r="D134" s="106"/>
      <c r="E134" s="70"/>
      <c r="F134" s="62"/>
      <c r="G134" s="70"/>
      <c r="H134" s="62"/>
      <c r="I134" s="70"/>
      <c r="J134" s="62"/>
      <c r="K134" s="70"/>
      <c r="L134" s="62"/>
      <c r="M134" s="70"/>
      <c r="N134" s="62"/>
      <c r="O134" s="70"/>
      <c r="P134" s="62"/>
      <c r="Q134" s="70"/>
      <c r="R134" s="62"/>
      <c r="S134" s="14"/>
      <c r="T134" s="2"/>
    </row>
    <row r="135" spans="1:20" x14ac:dyDescent="0.25">
      <c r="A135" s="39"/>
      <c r="B135" s="44" t="s">
        <v>485</v>
      </c>
      <c r="C135" s="92">
        <v>0.28999999999999998</v>
      </c>
      <c r="D135" s="106"/>
      <c r="E135" s="70"/>
      <c r="F135" s="62"/>
      <c r="G135" s="70"/>
      <c r="H135" s="62"/>
      <c r="I135" s="70"/>
      <c r="J135" s="62"/>
      <c r="K135" s="70"/>
      <c r="L135" s="62"/>
      <c r="M135" s="70"/>
      <c r="N135" s="62"/>
      <c r="O135" s="70"/>
      <c r="P135" s="62"/>
      <c r="Q135" s="70"/>
      <c r="R135" s="62"/>
      <c r="S135" s="14"/>
      <c r="T135" s="2"/>
    </row>
    <row r="136" spans="1:20" x14ac:dyDescent="0.25">
      <c r="A136" s="39"/>
      <c r="B136" s="44" t="s">
        <v>486</v>
      </c>
      <c r="C136" s="92">
        <v>0.22</v>
      </c>
      <c r="D136" s="106"/>
      <c r="E136" s="98"/>
      <c r="F136" s="94"/>
      <c r="G136" s="98"/>
      <c r="H136" s="94"/>
      <c r="I136" s="98"/>
      <c r="J136" s="94"/>
      <c r="K136" s="98"/>
      <c r="L136" s="94"/>
      <c r="M136" s="98"/>
      <c r="N136" s="94"/>
      <c r="O136" s="98"/>
      <c r="P136" s="94"/>
      <c r="Q136" s="98"/>
      <c r="R136" s="94"/>
      <c r="S136" s="14"/>
      <c r="T136" s="2"/>
    </row>
    <row r="137" spans="1:20" x14ac:dyDescent="0.25">
      <c r="A137" s="39"/>
      <c r="B137" s="44" t="s">
        <v>487</v>
      </c>
      <c r="C137" s="92">
        <v>0.25</v>
      </c>
      <c r="D137" s="106"/>
      <c r="E137" s="70"/>
      <c r="F137" s="62"/>
      <c r="G137" s="70"/>
      <c r="H137" s="62"/>
      <c r="I137" s="70"/>
      <c r="J137" s="62"/>
      <c r="K137" s="70"/>
      <c r="L137" s="62"/>
      <c r="M137" s="70"/>
      <c r="N137" s="62"/>
      <c r="O137" s="70"/>
      <c r="P137" s="62"/>
      <c r="Q137" s="70"/>
      <c r="R137" s="62"/>
      <c r="S137" s="14"/>
      <c r="T137" s="2"/>
    </row>
    <row r="138" spans="1:20" ht="24.75" customHeight="1" x14ac:dyDescent="0.25">
      <c r="A138" s="39"/>
      <c r="B138" s="44" t="s">
        <v>488</v>
      </c>
      <c r="C138" s="92">
        <v>0.53</v>
      </c>
      <c r="D138" s="106"/>
      <c r="E138" s="70"/>
      <c r="F138" s="62"/>
      <c r="G138" s="70"/>
      <c r="H138" s="62"/>
      <c r="I138" s="70"/>
      <c r="J138" s="62"/>
      <c r="K138" s="70"/>
      <c r="L138" s="62"/>
      <c r="M138" s="70"/>
      <c r="N138" s="62"/>
      <c r="O138" s="70"/>
      <c r="P138" s="62"/>
      <c r="Q138" s="70"/>
      <c r="R138" s="62"/>
      <c r="S138" s="14"/>
      <c r="T138" s="2"/>
    </row>
    <row r="139" spans="1:20" x14ac:dyDescent="0.25">
      <c r="A139" s="39"/>
      <c r="B139" s="44" t="s">
        <v>489</v>
      </c>
      <c r="C139" s="92">
        <v>0.13</v>
      </c>
      <c r="D139" s="106"/>
      <c r="E139" s="70"/>
      <c r="F139" s="62"/>
      <c r="G139" s="70"/>
      <c r="H139" s="62"/>
      <c r="I139" s="70"/>
      <c r="J139" s="62"/>
      <c r="K139" s="70"/>
      <c r="L139" s="62"/>
      <c r="M139" s="70"/>
      <c r="N139" s="62"/>
      <c r="O139" s="70"/>
      <c r="P139" s="62"/>
      <c r="Q139" s="70"/>
      <c r="R139" s="62"/>
      <c r="S139" s="14"/>
      <c r="T139" s="2"/>
    </row>
    <row r="140" spans="1:20" x14ac:dyDescent="0.25">
      <c r="A140" s="39"/>
      <c r="B140" s="44" t="s">
        <v>490</v>
      </c>
      <c r="C140" s="92">
        <v>1.37</v>
      </c>
      <c r="D140" s="106"/>
      <c r="E140" s="70"/>
      <c r="F140" s="62"/>
      <c r="G140" s="70"/>
      <c r="H140" s="62"/>
      <c r="I140" s="70"/>
      <c r="J140" s="62"/>
      <c r="K140" s="70"/>
      <c r="L140" s="62"/>
      <c r="M140" s="70"/>
      <c r="N140" s="62"/>
      <c r="O140" s="70"/>
      <c r="P140" s="62"/>
      <c r="Q140" s="70"/>
      <c r="R140" s="62"/>
      <c r="S140" s="14"/>
      <c r="T140" s="2"/>
    </row>
    <row r="141" spans="1:20" x14ac:dyDescent="0.25">
      <c r="A141" s="39"/>
      <c r="B141" s="44" t="s">
        <v>491</v>
      </c>
      <c r="C141" s="92">
        <v>0.17</v>
      </c>
      <c r="D141" s="106"/>
      <c r="E141" s="70"/>
      <c r="F141" s="62"/>
      <c r="G141" s="70"/>
      <c r="H141" s="62"/>
      <c r="I141" s="70"/>
      <c r="J141" s="62"/>
      <c r="K141" s="70"/>
      <c r="L141" s="62"/>
      <c r="M141" s="70"/>
      <c r="N141" s="62"/>
      <c r="O141" s="70"/>
      <c r="P141" s="62"/>
      <c r="Q141" s="70"/>
      <c r="R141" s="62"/>
      <c r="S141" s="14"/>
      <c r="T141" s="2"/>
    </row>
    <row r="142" spans="1:20" x14ac:dyDescent="0.25">
      <c r="A142" s="39"/>
      <c r="B142" s="44" t="s">
        <v>492</v>
      </c>
      <c r="C142" s="92">
        <v>0.27</v>
      </c>
      <c r="D142" s="106"/>
      <c r="E142" s="70"/>
      <c r="F142" s="62"/>
      <c r="G142" s="70"/>
      <c r="H142" s="62"/>
      <c r="I142" s="70"/>
      <c r="J142" s="62"/>
      <c r="K142" s="70"/>
      <c r="L142" s="62"/>
      <c r="M142" s="70"/>
      <c r="N142" s="62"/>
      <c r="O142" s="70"/>
      <c r="P142" s="62"/>
      <c r="Q142" s="70"/>
      <c r="R142" s="62"/>
      <c r="S142" s="14"/>
      <c r="T142" s="2"/>
    </row>
    <row r="143" spans="1:20" x14ac:dyDescent="0.25">
      <c r="A143" s="39"/>
      <c r="B143" s="44" t="s">
        <v>493</v>
      </c>
      <c r="C143" s="92">
        <v>0.84599999999999997</v>
      </c>
      <c r="D143" s="106"/>
      <c r="E143" s="70"/>
      <c r="F143" s="62"/>
      <c r="G143" s="70"/>
      <c r="H143" s="62"/>
      <c r="I143" s="70"/>
      <c r="J143" s="62"/>
      <c r="K143" s="70"/>
      <c r="L143" s="62"/>
      <c r="M143" s="70"/>
      <c r="N143" s="62"/>
      <c r="O143" s="70"/>
      <c r="P143" s="62"/>
      <c r="Q143" s="70"/>
      <c r="R143" s="62"/>
      <c r="S143" s="14"/>
      <c r="T143" s="2"/>
    </row>
    <row r="144" spans="1:20" x14ac:dyDescent="0.25">
      <c r="A144" s="39"/>
      <c r="B144" s="44" t="s">
        <v>494</v>
      </c>
      <c r="C144" s="92">
        <v>0.39800000000000002</v>
      </c>
      <c r="D144" s="106"/>
      <c r="E144" s="70"/>
      <c r="F144" s="62"/>
      <c r="G144" s="70"/>
      <c r="H144" s="62"/>
      <c r="I144" s="70"/>
      <c r="J144" s="62"/>
      <c r="K144" s="70"/>
      <c r="L144" s="62"/>
      <c r="M144" s="70"/>
      <c r="N144" s="62"/>
      <c r="O144" s="70"/>
      <c r="P144" s="62"/>
      <c r="Q144" s="70"/>
      <c r="R144" s="62"/>
      <c r="S144" s="14"/>
      <c r="T144" s="2"/>
    </row>
    <row r="145" spans="1:20" x14ac:dyDescent="0.25">
      <c r="A145" s="39"/>
      <c r="B145" s="44" t="s">
        <v>495</v>
      </c>
      <c r="C145" s="92">
        <v>0.28000000000000003</v>
      </c>
      <c r="D145" s="106"/>
      <c r="E145" s="70"/>
      <c r="F145" s="62"/>
      <c r="G145" s="70"/>
      <c r="H145" s="62"/>
      <c r="I145" s="70"/>
      <c r="J145" s="62"/>
      <c r="K145" s="70"/>
      <c r="L145" s="62"/>
      <c r="M145" s="70"/>
      <c r="N145" s="62"/>
      <c r="O145" s="70"/>
      <c r="P145" s="62"/>
      <c r="Q145" s="70"/>
      <c r="R145" s="62"/>
      <c r="S145" s="14"/>
      <c r="T145" s="2"/>
    </row>
    <row r="146" spans="1:20" x14ac:dyDescent="0.25">
      <c r="A146" s="39"/>
      <c r="B146" s="44" t="s">
        <v>496</v>
      </c>
      <c r="C146" s="92">
        <v>0.41</v>
      </c>
      <c r="D146" s="106"/>
      <c r="E146" s="70"/>
      <c r="F146" s="62"/>
      <c r="G146" s="70"/>
      <c r="H146" s="62"/>
      <c r="I146" s="70"/>
      <c r="J146" s="62"/>
      <c r="K146" s="70"/>
      <c r="L146" s="62"/>
      <c r="M146" s="70"/>
      <c r="N146" s="62"/>
      <c r="O146" s="70"/>
      <c r="P146" s="62"/>
      <c r="Q146" s="70"/>
      <c r="R146" s="62"/>
      <c r="S146" s="14"/>
      <c r="T146" s="2"/>
    </row>
    <row r="147" spans="1:20" x14ac:dyDescent="0.25">
      <c r="A147" s="39"/>
      <c r="B147" s="44" t="s">
        <v>497</v>
      </c>
      <c r="C147" s="92">
        <v>0.224</v>
      </c>
      <c r="D147" s="106"/>
      <c r="E147" s="70"/>
      <c r="F147" s="62"/>
      <c r="G147" s="70"/>
      <c r="H147" s="62"/>
      <c r="I147" s="70"/>
      <c r="J147" s="62"/>
      <c r="K147" s="70"/>
      <c r="L147" s="62"/>
      <c r="M147" s="70"/>
      <c r="N147" s="62"/>
      <c r="O147" s="70"/>
      <c r="P147" s="62"/>
      <c r="Q147" s="70"/>
      <c r="R147" s="62"/>
      <c r="S147" s="14"/>
      <c r="T147" s="2"/>
    </row>
    <row r="148" spans="1:20" x14ac:dyDescent="0.25">
      <c r="A148" s="39"/>
      <c r="B148" s="44" t="s">
        <v>532</v>
      </c>
      <c r="C148" s="92">
        <v>0.18</v>
      </c>
      <c r="D148" s="105">
        <v>42599</v>
      </c>
      <c r="E148" s="70"/>
      <c r="F148" s="62"/>
      <c r="G148" s="70"/>
      <c r="H148" s="62"/>
      <c r="I148" s="70"/>
      <c r="J148" s="62"/>
      <c r="K148" s="70"/>
      <c r="L148" s="62"/>
      <c r="M148" s="70"/>
      <c r="N148" s="62"/>
      <c r="O148" s="70"/>
      <c r="P148" s="62"/>
      <c r="Q148" s="70"/>
      <c r="R148" s="62">
        <v>8</v>
      </c>
      <c r="S148" s="27"/>
      <c r="T148" s="2"/>
    </row>
    <row r="149" spans="1:20" x14ac:dyDescent="0.25">
      <c r="A149" s="39"/>
      <c r="B149" s="44" t="s">
        <v>498</v>
      </c>
      <c r="C149" s="92">
        <v>0.14899999999999999</v>
      </c>
      <c r="D149" s="106"/>
      <c r="E149" s="98"/>
      <c r="F149" s="94"/>
      <c r="G149" s="98"/>
      <c r="H149" s="94"/>
      <c r="I149" s="98"/>
      <c r="J149" s="94"/>
      <c r="K149" s="98"/>
      <c r="L149" s="94"/>
      <c r="M149" s="98"/>
      <c r="N149" s="94"/>
      <c r="O149" s="98"/>
      <c r="P149" s="94"/>
      <c r="Q149" s="98"/>
      <c r="R149" s="94"/>
      <c r="S149" s="14"/>
      <c r="T149" s="2"/>
    </row>
    <row r="150" spans="1:20" ht="24.75" x14ac:dyDescent="0.25">
      <c r="A150" s="39"/>
      <c r="B150" s="44" t="s">
        <v>499</v>
      </c>
      <c r="C150" s="92">
        <v>2.69</v>
      </c>
      <c r="D150" s="106"/>
      <c r="E150" s="70"/>
      <c r="F150" s="62"/>
      <c r="G150" s="70"/>
      <c r="H150" s="62"/>
      <c r="I150" s="70"/>
      <c r="J150" s="62"/>
      <c r="K150" s="70"/>
      <c r="L150" s="62"/>
      <c r="M150" s="70"/>
      <c r="N150" s="62"/>
      <c r="O150" s="70"/>
      <c r="P150" s="62"/>
      <c r="Q150" s="70"/>
      <c r="R150" s="62"/>
      <c r="S150" s="14"/>
      <c r="T150" s="2"/>
    </row>
    <row r="151" spans="1:20" x14ac:dyDescent="0.25">
      <c r="A151" s="39"/>
      <c r="B151" s="44" t="s">
        <v>500</v>
      </c>
      <c r="C151" s="92">
        <v>0.14799999999999999</v>
      </c>
      <c r="D151" s="106"/>
      <c r="E151" s="70"/>
      <c r="F151" s="62"/>
      <c r="G151" s="70"/>
      <c r="H151" s="62"/>
      <c r="I151" s="70"/>
      <c r="J151" s="62"/>
      <c r="K151" s="70"/>
      <c r="L151" s="62"/>
      <c r="M151" s="70"/>
      <c r="N151" s="62"/>
      <c r="O151" s="70"/>
      <c r="P151" s="62"/>
      <c r="Q151" s="70"/>
      <c r="R151" s="62"/>
      <c r="S151" s="14"/>
      <c r="T151" s="2"/>
    </row>
    <row r="152" spans="1:20" x14ac:dyDescent="0.25">
      <c r="A152" s="39"/>
      <c r="B152" s="44" t="s">
        <v>501</v>
      </c>
      <c r="C152" s="92">
        <v>0.24</v>
      </c>
      <c r="D152" s="106"/>
      <c r="E152" s="70"/>
      <c r="F152" s="62"/>
      <c r="G152" s="70"/>
      <c r="H152" s="62"/>
      <c r="I152" s="70"/>
      <c r="J152" s="62"/>
      <c r="K152" s="70"/>
      <c r="L152" s="62"/>
      <c r="M152" s="70"/>
      <c r="N152" s="62"/>
      <c r="O152" s="70"/>
      <c r="P152" s="62"/>
      <c r="Q152" s="70"/>
      <c r="R152" s="62"/>
      <c r="S152" s="14"/>
      <c r="T152" s="2"/>
    </row>
    <row r="153" spans="1:20" x14ac:dyDescent="0.25">
      <c r="A153" s="39"/>
      <c r="B153" s="44" t="s">
        <v>502</v>
      </c>
      <c r="C153" s="92">
        <v>0.247</v>
      </c>
      <c r="D153" s="106"/>
      <c r="E153" s="70"/>
      <c r="F153" s="62"/>
      <c r="G153" s="70"/>
      <c r="H153" s="62"/>
      <c r="I153" s="70"/>
      <c r="J153" s="62"/>
      <c r="K153" s="70"/>
      <c r="L153" s="62"/>
      <c r="M153" s="70"/>
      <c r="N153" s="62"/>
      <c r="O153" s="70"/>
      <c r="P153" s="62"/>
      <c r="Q153" s="70"/>
      <c r="R153" s="62"/>
      <c r="S153" s="14"/>
      <c r="T153" s="2"/>
    </row>
    <row r="154" spans="1:20" x14ac:dyDescent="0.25">
      <c r="A154" s="39"/>
      <c r="B154" s="44" t="s">
        <v>503</v>
      </c>
      <c r="C154" s="92">
        <v>0.13500000000000001</v>
      </c>
      <c r="D154" s="106"/>
      <c r="E154" s="98"/>
      <c r="F154" s="94"/>
      <c r="G154" s="98"/>
      <c r="H154" s="94"/>
      <c r="I154" s="98"/>
      <c r="J154" s="94"/>
      <c r="K154" s="98"/>
      <c r="L154" s="94"/>
      <c r="M154" s="98"/>
      <c r="N154" s="94"/>
      <c r="O154" s="98"/>
      <c r="P154" s="94"/>
      <c r="Q154" s="98"/>
      <c r="R154" s="94"/>
      <c r="S154" s="14"/>
      <c r="T154" s="2"/>
    </row>
    <row r="155" spans="1:20" x14ac:dyDescent="0.25">
      <c r="A155" s="39" t="s">
        <v>243</v>
      </c>
      <c r="B155" s="44" t="s">
        <v>504</v>
      </c>
      <c r="C155" s="92">
        <v>0.49</v>
      </c>
      <c r="D155" s="105">
        <v>42600</v>
      </c>
      <c r="E155" s="70">
        <v>0.49</v>
      </c>
      <c r="F155" s="62"/>
      <c r="G155" s="70"/>
      <c r="H155" s="62"/>
      <c r="I155" s="70"/>
      <c r="J155" s="62"/>
      <c r="K155" s="70"/>
      <c r="L155" s="62"/>
      <c r="M155" s="70"/>
      <c r="N155" s="62"/>
      <c r="O155" s="70"/>
      <c r="P155" s="62"/>
      <c r="Q155" s="70"/>
      <c r="R155" s="62"/>
      <c r="S155" s="14"/>
      <c r="T155" s="2"/>
    </row>
    <row r="156" spans="1:20" x14ac:dyDescent="0.25">
      <c r="A156" s="39"/>
      <c r="B156" s="44" t="s">
        <v>505</v>
      </c>
      <c r="C156" s="92">
        <v>0.54</v>
      </c>
      <c r="D156" s="106"/>
      <c r="E156" s="70"/>
      <c r="F156" s="62"/>
      <c r="G156" s="70"/>
      <c r="H156" s="62"/>
      <c r="I156" s="70"/>
      <c r="J156" s="62"/>
      <c r="K156" s="70"/>
      <c r="L156" s="62"/>
      <c r="M156" s="70"/>
      <c r="N156" s="62"/>
      <c r="O156" s="70"/>
      <c r="P156" s="62"/>
      <c r="Q156" s="70"/>
      <c r="R156" s="62"/>
      <c r="S156" s="14"/>
      <c r="T156" s="2"/>
    </row>
    <row r="157" spans="1:20" x14ac:dyDescent="0.25">
      <c r="A157" s="39"/>
      <c r="B157" s="44" t="s">
        <v>506</v>
      </c>
      <c r="C157" s="92">
        <v>0.84</v>
      </c>
      <c r="D157" s="106"/>
      <c r="E157" s="70"/>
      <c r="F157" s="62"/>
      <c r="G157" s="70"/>
      <c r="H157" s="62"/>
      <c r="I157" s="70"/>
      <c r="J157" s="62"/>
      <c r="K157" s="70"/>
      <c r="L157" s="62"/>
      <c r="M157" s="70"/>
      <c r="N157" s="62"/>
      <c r="O157" s="70"/>
      <c r="P157" s="62"/>
      <c r="Q157" s="70"/>
      <c r="R157" s="62"/>
      <c r="S157" s="14"/>
      <c r="T157" s="2"/>
    </row>
    <row r="158" spans="1:20" x14ac:dyDescent="0.25">
      <c r="A158" s="39"/>
      <c r="B158" s="44" t="s">
        <v>507</v>
      </c>
      <c r="C158" s="92">
        <v>0.32</v>
      </c>
      <c r="D158" s="106"/>
      <c r="E158" s="70"/>
      <c r="F158" s="62"/>
      <c r="G158" s="70"/>
      <c r="H158" s="62"/>
      <c r="I158" s="70"/>
      <c r="J158" s="62"/>
      <c r="K158" s="70"/>
      <c r="L158" s="62"/>
      <c r="M158" s="70"/>
      <c r="N158" s="62"/>
      <c r="O158" s="70"/>
      <c r="P158" s="62"/>
      <c r="Q158" s="70"/>
      <c r="R158" s="62"/>
      <c r="S158" s="14"/>
      <c r="T158" s="2"/>
    </row>
    <row r="159" spans="1:20" x14ac:dyDescent="0.25">
      <c r="A159" s="88" t="s">
        <v>508</v>
      </c>
      <c r="B159" s="44" t="s">
        <v>448</v>
      </c>
      <c r="C159" s="92">
        <v>0.38</v>
      </c>
      <c r="D159" s="106"/>
      <c r="E159" s="70"/>
      <c r="F159" s="62"/>
      <c r="G159" s="70"/>
      <c r="H159" s="62"/>
      <c r="I159" s="70"/>
      <c r="J159" s="62"/>
      <c r="K159" s="70"/>
      <c r="L159" s="62"/>
      <c r="M159" s="70"/>
      <c r="N159" s="62"/>
      <c r="O159" s="70"/>
      <c r="P159" s="62"/>
      <c r="Q159" s="70"/>
      <c r="R159" s="62"/>
      <c r="S159" s="14"/>
      <c r="T159" s="2"/>
    </row>
    <row r="160" spans="1:20" x14ac:dyDescent="0.25">
      <c r="A160" s="88"/>
      <c r="B160" s="44" t="s">
        <v>509</v>
      </c>
      <c r="C160" s="92">
        <v>0.27</v>
      </c>
      <c r="D160" s="106"/>
      <c r="E160" s="70"/>
      <c r="F160" s="62"/>
      <c r="G160" s="70"/>
      <c r="H160" s="62"/>
      <c r="I160" s="70"/>
      <c r="J160" s="62"/>
      <c r="K160" s="70"/>
      <c r="L160" s="62"/>
      <c r="M160" s="70"/>
      <c r="N160" s="62"/>
      <c r="O160" s="70"/>
      <c r="P160" s="62"/>
      <c r="Q160" s="70"/>
      <c r="R160" s="62"/>
      <c r="S160" s="14"/>
      <c r="T160" s="2"/>
    </row>
    <row r="161" spans="1:20" x14ac:dyDescent="0.25">
      <c r="A161" s="88"/>
      <c r="B161" s="44" t="s">
        <v>510</v>
      </c>
      <c r="C161" s="92">
        <v>0.2</v>
      </c>
      <c r="D161" s="106"/>
      <c r="E161" s="70"/>
      <c r="F161" s="62"/>
      <c r="G161" s="70"/>
      <c r="H161" s="62"/>
      <c r="I161" s="70"/>
      <c r="J161" s="62"/>
      <c r="K161" s="70"/>
      <c r="L161" s="62"/>
      <c r="M161" s="70"/>
      <c r="N161" s="62"/>
      <c r="O161" s="70"/>
      <c r="P161" s="62"/>
      <c r="Q161" s="70"/>
      <c r="R161" s="62"/>
      <c r="S161" s="14"/>
      <c r="T161" s="2"/>
    </row>
    <row r="162" spans="1:20" x14ac:dyDescent="0.25">
      <c r="A162" s="39" t="s">
        <v>511</v>
      </c>
      <c r="B162" s="44" t="s">
        <v>512</v>
      </c>
      <c r="C162" s="92">
        <v>0.11</v>
      </c>
      <c r="D162" s="106"/>
      <c r="E162" s="98"/>
      <c r="F162" s="94"/>
      <c r="G162" s="98"/>
      <c r="H162" s="94"/>
      <c r="I162" s="98"/>
      <c r="J162" s="94"/>
      <c r="K162" s="98"/>
      <c r="L162" s="94"/>
      <c r="M162" s="98"/>
      <c r="N162" s="94"/>
      <c r="O162" s="98"/>
      <c r="P162" s="94"/>
      <c r="Q162" s="98"/>
      <c r="R162" s="94"/>
      <c r="S162" s="14"/>
      <c r="T162" s="2"/>
    </row>
    <row r="163" spans="1:20" x14ac:dyDescent="0.25">
      <c r="A163" s="39"/>
      <c r="B163" s="44" t="s">
        <v>513</v>
      </c>
      <c r="C163" s="92">
        <v>0.06</v>
      </c>
      <c r="D163" s="106"/>
      <c r="E163" s="98"/>
      <c r="F163" s="94"/>
      <c r="G163" s="98"/>
      <c r="H163" s="94"/>
      <c r="I163" s="98"/>
      <c r="J163" s="94"/>
      <c r="K163" s="98"/>
      <c r="L163" s="94"/>
      <c r="M163" s="98"/>
      <c r="N163" s="94"/>
      <c r="O163" s="98"/>
      <c r="P163" s="94"/>
      <c r="Q163" s="98"/>
      <c r="R163" s="94"/>
      <c r="S163" s="14"/>
      <c r="T163" s="2"/>
    </row>
    <row r="164" spans="1:20" x14ac:dyDescent="0.25">
      <c r="A164" s="39"/>
      <c r="B164" s="44" t="s">
        <v>514</v>
      </c>
      <c r="C164" s="92">
        <v>0.13</v>
      </c>
      <c r="D164" s="106"/>
      <c r="E164" s="70"/>
      <c r="F164" s="62"/>
      <c r="G164" s="70"/>
      <c r="H164" s="62"/>
      <c r="I164" s="70"/>
      <c r="J164" s="62"/>
      <c r="K164" s="70"/>
      <c r="L164" s="62"/>
      <c r="M164" s="70"/>
      <c r="N164" s="62"/>
      <c r="O164" s="70"/>
      <c r="P164" s="62"/>
      <c r="Q164" s="70"/>
      <c r="R164" s="62"/>
      <c r="S164" s="14"/>
      <c r="T164" s="2"/>
    </row>
    <row r="165" spans="1:20" x14ac:dyDescent="0.25">
      <c r="A165" s="39"/>
      <c r="B165" s="44" t="s">
        <v>515</v>
      </c>
      <c r="C165" s="92">
        <v>0.04</v>
      </c>
      <c r="D165" s="106"/>
      <c r="E165" s="98"/>
      <c r="F165" s="94"/>
      <c r="G165" s="98"/>
      <c r="H165" s="94"/>
      <c r="I165" s="98"/>
      <c r="J165" s="94"/>
      <c r="K165" s="98"/>
      <c r="L165" s="94"/>
      <c r="M165" s="98"/>
      <c r="N165" s="94"/>
      <c r="O165" s="98"/>
      <c r="P165" s="94"/>
      <c r="Q165" s="98"/>
      <c r="R165" s="94"/>
      <c r="S165" s="14"/>
      <c r="T165" s="2"/>
    </row>
    <row r="166" spans="1:20" x14ac:dyDescent="0.25">
      <c r="A166" s="39"/>
      <c r="B166" s="44" t="s">
        <v>458</v>
      </c>
      <c r="C166" s="92">
        <v>1.1200000000000001</v>
      </c>
      <c r="D166" s="106"/>
      <c r="E166" s="70"/>
      <c r="F166" s="62"/>
      <c r="G166" s="70"/>
      <c r="H166" s="62"/>
      <c r="I166" s="70"/>
      <c r="J166" s="62"/>
      <c r="K166" s="70"/>
      <c r="L166" s="62"/>
      <c r="M166" s="70"/>
      <c r="N166" s="62"/>
      <c r="O166" s="70"/>
      <c r="P166" s="62"/>
      <c r="Q166" s="70"/>
      <c r="R166" s="62"/>
      <c r="S166" s="14"/>
      <c r="T166" s="2"/>
    </row>
    <row r="167" spans="1:20" x14ac:dyDescent="0.25">
      <c r="A167" s="39"/>
      <c r="B167" s="44" t="s">
        <v>516</v>
      </c>
      <c r="C167" s="92">
        <v>0.2</v>
      </c>
      <c r="D167" s="106"/>
      <c r="E167" s="70"/>
      <c r="F167" s="62"/>
      <c r="G167" s="70"/>
      <c r="H167" s="62"/>
      <c r="I167" s="70"/>
      <c r="J167" s="62"/>
      <c r="K167" s="70"/>
      <c r="L167" s="62"/>
      <c r="M167" s="70"/>
      <c r="N167" s="62"/>
      <c r="O167" s="70"/>
      <c r="P167" s="62"/>
      <c r="Q167" s="70"/>
      <c r="R167" s="62"/>
      <c r="S167" s="14"/>
      <c r="T167" s="2"/>
    </row>
    <row r="168" spans="1:20" x14ac:dyDescent="0.25">
      <c r="A168" s="39"/>
      <c r="B168" s="44" t="s">
        <v>459</v>
      </c>
      <c r="C168" s="92">
        <v>0.16</v>
      </c>
      <c r="D168" s="106"/>
      <c r="E168" s="70"/>
      <c r="F168" s="62"/>
      <c r="G168" s="70"/>
      <c r="H168" s="62"/>
      <c r="I168" s="70"/>
      <c r="J168" s="62"/>
      <c r="K168" s="70"/>
      <c r="L168" s="62"/>
      <c r="M168" s="70"/>
      <c r="N168" s="62"/>
      <c r="O168" s="70"/>
      <c r="P168" s="62"/>
      <c r="Q168" s="70"/>
      <c r="R168" s="62"/>
      <c r="S168" s="14"/>
      <c r="T168" s="2"/>
    </row>
    <row r="169" spans="1:20" x14ac:dyDescent="0.25">
      <c r="A169" s="39"/>
      <c r="B169" s="44" t="s">
        <v>517</v>
      </c>
      <c r="C169" s="92">
        <v>1.45</v>
      </c>
      <c r="D169" s="105">
        <v>42597</v>
      </c>
      <c r="E169" s="70"/>
      <c r="F169" s="62"/>
      <c r="G169" s="70">
        <v>12</v>
      </c>
      <c r="H169" s="62">
        <v>24</v>
      </c>
      <c r="I169" s="70"/>
      <c r="J169" s="102"/>
      <c r="K169" s="101"/>
      <c r="L169" s="102"/>
      <c r="M169" s="101"/>
      <c r="N169" s="102"/>
      <c r="O169" s="101"/>
      <c r="P169" s="102"/>
      <c r="Q169" s="101"/>
      <c r="R169" s="62">
        <v>10</v>
      </c>
      <c r="S169" s="27"/>
      <c r="T169" s="2"/>
    </row>
    <row r="170" spans="1:20" x14ac:dyDescent="0.25">
      <c r="A170" s="39"/>
      <c r="B170" s="44"/>
      <c r="C170" s="92"/>
      <c r="D170" s="105">
        <v>42598</v>
      </c>
      <c r="E170" s="70"/>
      <c r="F170" s="62"/>
      <c r="G170" s="70"/>
      <c r="H170" s="62"/>
      <c r="I170" s="70"/>
      <c r="J170" s="62">
        <v>60</v>
      </c>
      <c r="K170" s="70"/>
      <c r="L170" s="62"/>
      <c r="M170" s="70"/>
      <c r="N170" s="62">
        <v>1</v>
      </c>
      <c r="O170" s="70">
        <v>1</v>
      </c>
      <c r="P170" s="62"/>
      <c r="Q170" s="70"/>
      <c r="R170" s="62"/>
      <c r="S170" s="27"/>
      <c r="T170" s="2"/>
    </row>
    <row r="171" spans="1:20" x14ac:dyDescent="0.25">
      <c r="A171" s="39"/>
      <c r="B171" s="44"/>
      <c r="C171" s="92"/>
      <c r="D171" s="105">
        <v>42599</v>
      </c>
      <c r="E171" s="70"/>
      <c r="F171" s="62"/>
      <c r="G171" s="70"/>
      <c r="H171" s="62"/>
      <c r="I171" s="70"/>
      <c r="J171" s="62">
        <v>60</v>
      </c>
      <c r="K171" s="70"/>
      <c r="L171" s="62"/>
      <c r="M171" s="70"/>
      <c r="N171" s="62"/>
      <c r="O171" s="70"/>
      <c r="P171" s="62">
        <v>1</v>
      </c>
      <c r="Q171" s="70"/>
      <c r="R171" s="62"/>
      <c r="S171" s="27"/>
      <c r="T171" s="2"/>
    </row>
    <row r="172" spans="1:20" x14ac:dyDescent="0.25">
      <c r="A172" s="39"/>
      <c r="B172" s="44"/>
      <c r="C172" s="92"/>
      <c r="D172" s="105">
        <v>42600</v>
      </c>
      <c r="E172" s="70"/>
      <c r="F172" s="62"/>
      <c r="G172" s="70"/>
      <c r="H172" s="62"/>
      <c r="I172" s="70"/>
      <c r="J172" s="62"/>
      <c r="K172" s="70">
        <v>19</v>
      </c>
      <c r="L172" s="62">
        <v>7</v>
      </c>
      <c r="M172" s="70">
        <v>30</v>
      </c>
      <c r="N172" s="62"/>
      <c r="O172" s="70"/>
      <c r="P172" s="62"/>
      <c r="Q172" s="70"/>
      <c r="R172" s="62"/>
      <c r="S172" s="27"/>
      <c r="T172" s="2"/>
    </row>
    <row r="173" spans="1:20" x14ac:dyDescent="0.25">
      <c r="A173" s="39"/>
      <c r="B173" s="44"/>
      <c r="C173" s="92"/>
      <c r="D173" s="105">
        <v>42601</v>
      </c>
      <c r="E173" s="70"/>
      <c r="F173" s="62"/>
      <c r="G173" s="70"/>
      <c r="H173" s="62"/>
      <c r="I173" s="70"/>
      <c r="J173" s="62"/>
      <c r="K173" s="70">
        <v>6</v>
      </c>
      <c r="L173" s="62"/>
      <c r="M173" s="70"/>
      <c r="N173" s="62"/>
      <c r="O173" s="70"/>
      <c r="P173" s="62"/>
      <c r="R173" s="62"/>
      <c r="S173" s="27"/>
      <c r="T173" s="2"/>
    </row>
    <row r="174" spans="1:20" x14ac:dyDescent="0.25">
      <c r="A174" s="39"/>
      <c r="B174" s="44" t="s">
        <v>461</v>
      </c>
      <c r="C174" s="92">
        <v>0.08</v>
      </c>
      <c r="D174" s="105">
        <v>42604</v>
      </c>
      <c r="E174" s="70"/>
      <c r="F174" s="62"/>
      <c r="G174" s="70"/>
      <c r="H174" s="62"/>
      <c r="I174" s="70"/>
      <c r="J174" s="62"/>
      <c r="L174" s="62"/>
      <c r="M174" s="70"/>
      <c r="N174" s="62"/>
      <c r="O174" s="70"/>
      <c r="P174" s="62"/>
      <c r="Q174" s="70">
        <v>41</v>
      </c>
      <c r="R174" s="62"/>
      <c r="S174" s="14"/>
      <c r="T174" s="2"/>
    </row>
    <row r="175" spans="1:20" x14ac:dyDescent="0.25">
      <c r="A175" s="39"/>
      <c r="B175" s="44" t="s">
        <v>518</v>
      </c>
      <c r="C175" s="92">
        <v>0.21</v>
      </c>
      <c r="D175" s="106"/>
      <c r="E175" s="70"/>
      <c r="F175" s="62"/>
      <c r="G175" s="70"/>
      <c r="H175" s="62"/>
      <c r="I175" s="70"/>
      <c r="J175" s="62"/>
      <c r="K175" s="70"/>
      <c r="L175" s="62"/>
      <c r="M175" s="70"/>
      <c r="N175" s="62"/>
      <c r="O175" s="70"/>
      <c r="P175" s="62"/>
      <c r="Q175" s="70"/>
      <c r="R175" s="62"/>
      <c r="S175" s="14"/>
      <c r="T175" s="2"/>
    </row>
    <row r="176" spans="1:20" x14ac:dyDescent="0.25">
      <c r="A176" s="39"/>
      <c r="B176" s="44" t="s">
        <v>519</v>
      </c>
      <c r="C176" s="92">
        <v>0.25</v>
      </c>
      <c r="D176" s="106"/>
      <c r="E176" s="70"/>
      <c r="F176" s="62"/>
      <c r="G176" s="70"/>
      <c r="H176" s="62"/>
      <c r="I176" s="70"/>
      <c r="J176" s="62"/>
      <c r="K176" s="70"/>
      <c r="L176" s="62"/>
      <c r="M176" s="70"/>
      <c r="N176" s="62"/>
      <c r="O176" s="70"/>
      <c r="P176" s="62"/>
      <c r="Q176" s="70"/>
      <c r="R176" s="62"/>
      <c r="S176" s="14"/>
      <c r="T176" s="2"/>
    </row>
    <row r="177" spans="1:20" x14ac:dyDescent="0.25">
      <c r="A177" s="39"/>
      <c r="B177" s="44" t="s">
        <v>520</v>
      </c>
      <c r="C177" s="92">
        <v>0.11</v>
      </c>
      <c r="D177" s="106"/>
      <c r="E177" s="70"/>
      <c r="F177" s="62"/>
      <c r="G177" s="70"/>
      <c r="H177" s="62"/>
      <c r="I177" s="70"/>
      <c r="J177" s="62"/>
      <c r="K177" s="70"/>
      <c r="L177" s="62"/>
      <c r="M177" s="70"/>
      <c r="N177" s="62"/>
      <c r="O177" s="70"/>
      <c r="P177" s="62"/>
      <c r="Q177" s="70"/>
      <c r="R177" s="62"/>
      <c r="S177" s="14"/>
      <c r="T177" s="2"/>
    </row>
    <row r="178" spans="1:20" x14ac:dyDescent="0.25">
      <c r="A178" s="39"/>
      <c r="B178" s="44" t="s">
        <v>521</v>
      </c>
      <c r="C178" s="92">
        <v>0.17</v>
      </c>
      <c r="D178" s="106"/>
      <c r="E178" s="70"/>
      <c r="F178" s="62"/>
      <c r="G178" s="70"/>
      <c r="H178" s="62"/>
      <c r="I178" s="70"/>
      <c r="J178" s="62"/>
      <c r="K178" s="70"/>
      <c r="L178" s="62"/>
      <c r="M178" s="70"/>
      <c r="N178" s="62"/>
      <c r="O178" s="70"/>
      <c r="P178" s="62"/>
      <c r="Q178" s="70"/>
      <c r="R178" s="62"/>
      <c r="S178" s="14"/>
      <c r="T178" s="2"/>
    </row>
    <row r="179" spans="1:20" x14ac:dyDescent="0.25">
      <c r="A179" s="39"/>
      <c r="B179" s="44" t="s">
        <v>522</v>
      </c>
      <c r="C179" s="92">
        <v>0.08</v>
      </c>
      <c r="D179" s="105">
        <v>42604</v>
      </c>
      <c r="E179" s="98"/>
      <c r="F179" s="94">
        <v>12</v>
      </c>
      <c r="G179" s="98"/>
      <c r="H179" s="94"/>
      <c r="I179" s="98"/>
      <c r="J179" s="94"/>
      <c r="L179" s="94"/>
      <c r="M179" s="98"/>
      <c r="N179" s="94"/>
      <c r="O179" s="98"/>
      <c r="P179" s="94"/>
      <c r="Q179" s="98"/>
      <c r="R179" s="94"/>
      <c r="S179" s="14"/>
      <c r="T179" s="2"/>
    </row>
    <row r="180" spans="1:20" x14ac:dyDescent="0.25">
      <c r="A180" s="39"/>
      <c r="B180" s="44"/>
      <c r="C180" s="92"/>
      <c r="D180" s="105">
        <v>42604</v>
      </c>
      <c r="E180" s="98"/>
      <c r="F180" s="94"/>
      <c r="G180" s="98"/>
      <c r="H180" s="94"/>
      <c r="I180" s="98"/>
      <c r="J180" s="94"/>
      <c r="K180" s="98">
        <v>9</v>
      </c>
      <c r="L180" s="94"/>
      <c r="M180" s="98"/>
      <c r="N180" s="94"/>
      <c r="O180" s="98"/>
      <c r="P180" s="94"/>
      <c r="Q180" s="98"/>
      <c r="R180" s="94"/>
      <c r="S180" s="14"/>
      <c r="T180" s="2"/>
    </row>
    <row r="181" spans="1:20" x14ac:dyDescent="0.25">
      <c r="A181" s="39"/>
      <c r="B181" s="44" t="s">
        <v>523</v>
      </c>
      <c r="C181" s="92">
        <v>0.21</v>
      </c>
      <c r="D181" s="106"/>
      <c r="E181" s="70"/>
      <c r="F181" s="62"/>
      <c r="G181" s="70"/>
      <c r="H181" s="62"/>
      <c r="I181" s="70"/>
      <c r="J181" s="62"/>
      <c r="K181" s="70"/>
      <c r="L181" s="62"/>
      <c r="M181" s="70"/>
      <c r="N181" s="62"/>
      <c r="O181" s="70"/>
      <c r="P181" s="62"/>
      <c r="Q181" s="70"/>
      <c r="R181" s="62"/>
      <c r="S181" s="14"/>
      <c r="T181" s="2"/>
    </row>
    <row r="182" spans="1:20" x14ac:dyDescent="0.25">
      <c r="A182" s="39"/>
      <c r="B182" s="44" t="s">
        <v>524</v>
      </c>
      <c r="C182" s="92">
        <v>0.13</v>
      </c>
      <c r="D182" s="106"/>
      <c r="E182" s="70"/>
      <c r="F182" s="62"/>
      <c r="G182" s="70"/>
      <c r="H182" s="62"/>
      <c r="I182" s="70"/>
      <c r="J182" s="62"/>
      <c r="K182" s="70"/>
      <c r="L182" s="62"/>
      <c r="M182" s="70"/>
      <c r="N182" s="62"/>
      <c r="O182" s="70"/>
      <c r="P182" s="62"/>
      <c r="Q182" s="70"/>
      <c r="R182" s="62"/>
      <c r="S182" s="14"/>
      <c r="T182" s="2"/>
    </row>
    <row r="183" spans="1:20" x14ac:dyDescent="0.25">
      <c r="A183" s="39"/>
      <c r="B183" s="44" t="s">
        <v>525</v>
      </c>
      <c r="C183" s="92">
        <v>0.06</v>
      </c>
      <c r="D183" s="106"/>
      <c r="E183" s="70"/>
      <c r="F183" s="62"/>
      <c r="G183" s="70"/>
      <c r="H183" s="62"/>
      <c r="I183" s="70"/>
      <c r="J183" s="62"/>
      <c r="K183" s="70"/>
      <c r="L183" s="62"/>
      <c r="M183" s="70"/>
      <c r="N183" s="62"/>
      <c r="O183" s="70"/>
      <c r="P183" s="62"/>
      <c r="Q183" s="70"/>
      <c r="R183" s="62"/>
      <c r="S183" s="14"/>
      <c r="T183" s="2"/>
    </row>
    <row r="184" spans="1:20" x14ac:dyDescent="0.25">
      <c r="A184" s="39"/>
      <c r="B184" s="44" t="s">
        <v>526</v>
      </c>
      <c r="C184" s="92">
        <v>0.89</v>
      </c>
      <c r="D184" s="106"/>
      <c r="E184" s="70"/>
      <c r="F184" s="62"/>
      <c r="G184" s="70"/>
      <c r="H184" s="62"/>
      <c r="I184" s="70"/>
      <c r="J184" s="62"/>
      <c r="K184" s="70"/>
      <c r="L184" s="62"/>
      <c r="M184" s="70"/>
      <c r="N184" s="62"/>
      <c r="O184" s="70"/>
      <c r="P184" s="62"/>
      <c r="Q184" s="70"/>
      <c r="R184" s="62"/>
      <c r="S184" s="14"/>
      <c r="T184" s="2"/>
    </row>
    <row r="185" spans="1:20" x14ac:dyDescent="0.25">
      <c r="A185" s="39"/>
      <c r="B185" s="44" t="s">
        <v>527</v>
      </c>
      <c r="C185" s="92">
        <v>0.11</v>
      </c>
      <c r="D185" s="106"/>
      <c r="E185" s="70"/>
      <c r="F185" s="62"/>
      <c r="G185" s="70"/>
      <c r="H185" s="62"/>
      <c r="I185" s="70"/>
      <c r="J185" s="62"/>
      <c r="K185" s="70"/>
      <c r="L185" s="62"/>
      <c r="M185" s="70"/>
      <c r="N185" s="62"/>
      <c r="O185" s="70"/>
      <c r="P185" s="62"/>
      <c r="Q185" s="70"/>
      <c r="R185" s="62"/>
      <c r="S185" s="14"/>
      <c r="T185" s="2"/>
    </row>
    <row r="186" spans="1:20" x14ac:dyDescent="0.25">
      <c r="A186" s="39"/>
      <c r="B186" s="44" t="s">
        <v>528</v>
      </c>
      <c r="C186" s="92">
        <v>7.0000000000000007E-2</v>
      </c>
      <c r="D186" s="106"/>
      <c r="E186" s="98"/>
      <c r="F186" s="94"/>
      <c r="G186" s="98"/>
      <c r="H186" s="94"/>
      <c r="I186" s="98"/>
      <c r="J186" s="94"/>
      <c r="K186" s="98"/>
      <c r="L186" s="94"/>
      <c r="M186" s="98"/>
      <c r="N186" s="94"/>
      <c r="O186" s="98"/>
      <c r="P186" s="94"/>
      <c r="Q186" s="98"/>
      <c r="R186" s="94"/>
      <c r="S186" s="14"/>
      <c r="T186" s="2"/>
    </row>
    <row r="187" spans="1:20" x14ac:dyDescent="0.25">
      <c r="A187" s="39"/>
      <c r="B187" s="44" t="s">
        <v>529</v>
      </c>
      <c r="C187" s="92">
        <v>0.15</v>
      </c>
      <c r="D187" s="106"/>
      <c r="E187" s="70"/>
      <c r="F187" s="62"/>
      <c r="G187" s="70"/>
      <c r="H187" s="62"/>
      <c r="I187" s="70"/>
      <c r="J187" s="62"/>
      <c r="K187" s="70"/>
      <c r="L187" s="62"/>
      <c r="M187" s="70"/>
      <c r="N187" s="62"/>
      <c r="O187" s="70"/>
      <c r="P187" s="62"/>
      <c r="Q187" s="70"/>
      <c r="R187" s="62"/>
      <c r="S187" s="14"/>
      <c r="T187" s="2"/>
    </row>
    <row r="188" spans="1:20" ht="17.25" customHeight="1" x14ac:dyDescent="0.25">
      <c r="A188" s="39"/>
      <c r="B188" s="44" t="s">
        <v>530</v>
      </c>
      <c r="C188" s="92">
        <v>0.15</v>
      </c>
      <c r="D188" s="106"/>
      <c r="E188" s="98"/>
      <c r="F188" s="94"/>
      <c r="G188" s="98"/>
      <c r="H188" s="94"/>
      <c r="I188" s="98"/>
      <c r="J188" s="94"/>
      <c r="K188" s="98"/>
      <c r="L188" s="94"/>
      <c r="M188" s="98"/>
      <c r="N188" s="94"/>
      <c r="O188" s="98"/>
      <c r="P188" s="94"/>
      <c r="Q188" s="98"/>
      <c r="R188" s="94"/>
      <c r="S188" s="14"/>
      <c r="T188" s="2"/>
    </row>
    <row r="189" spans="1:20" ht="15.75" thickBot="1" x14ac:dyDescent="0.3">
      <c r="A189" s="33"/>
      <c r="B189" s="34" t="s">
        <v>348</v>
      </c>
      <c r="C189" s="35">
        <f>SUM(C4:C188)</f>
        <v>83.97199999999998</v>
      </c>
      <c r="D189" s="37"/>
      <c r="E189" s="36">
        <f>SUM(E4:E188)</f>
        <v>37.565999999999988</v>
      </c>
      <c r="F189" s="37">
        <f>SUM(F4:F188)</f>
        <v>12</v>
      </c>
      <c r="G189" s="36">
        <f>SUM(G4:G188)</f>
        <v>24</v>
      </c>
      <c r="H189" s="37">
        <f>SUM(H4:H188)</f>
        <v>84</v>
      </c>
      <c r="I189" s="36">
        <f>SUM(I4:I188)</f>
        <v>35</v>
      </c>
      <c r="J189" s="37">
        <f>SUM(J4:J188)</f>
        <v>240</v>
      </c>
      <c r="K189" s="36">
        <f>SUM(K4:K188)</f>
        <v>52</v>
      </c>
      <c r="L189" s="37">
        <f>SUM(L4:L188)</f>
        <v>15.5</v>
      </c>
      <c r="M189" s="36">
        <f>SUM(M4:M188)</f>
        <v>30</v>
      </c>
      <c r="N189" s="37">
        <f>SUM(N4:N188)</f>
        <v>1</v>
      </c>
      <c r="O189" s="36">
        <f>SUM(O4:O188)</f>
        <v>1</v>
      </c>
      <c r="P189" s="37">
        <f>SUM(P4:P188)</f>
        <v>1</v>
      </c>
      <c r="Q189" s="36">
        <f>SUM(Q4:Q188)</f>
        <v>41</v>
      </c>
      <c r="R189" s="37">
        <f>SUM(R4:R188)</f>
        <v>18</v>
      </c>
      <c r="S189" s="15"/>
      <c r="T189" s="2"/>
    </row>
    <row r="190" spans="1:20" x14ac:dyDescent="0.25">
      <c r="A190" s="16"/>
      <c r="B190" s="16"/>
      <c r="C190" s="16" t="s">
        <v>349</v>
      </c>
      <c r="D190" s="16"/>
      <c r="E190" s="18">
        <f>SUM(E4:E118)</f>
        <v>37.075999999999986</v>
      </c>
      <c r="F190" s="18">
        <f>SUM(F4:F118)</f>
        <v>0</v>
      </c>
      <c r="G190" s="18">
        <f>SUM(G4:G118)</f>
        <v>12</v>
      </c>
      <c r="H190" s="18">
        <f>SUM(H4:H118)</f>
        <v>60</v>
      </c>
      <c r="I190" s="18">
        <f>SUM(I4:I118)</f>
        <v>35</v>
      </c>
      <c r="J190" s="18">
        <f>SUM(J4:J118)</f>
        <v>120</v>
      </c>
      <c r="K190" s="18">
        <f>SUM(K4:K118)</f>
        <v>18</v>
      </c>
      <c r="L190" s="18">
        <f>SUM(L4:L118)</f>
        <v>8.5</v>
      </c>
      <c r="M190" s="18">
        <f>SUM(M4:M118)</f>
        <v>0</v>
      </c>
      <c r="N190" s="18">
        <f>SUM(N4:N118)</f>
        <v>0</v>
      </c>
      <c r="O190" s="18">
        <f>SUM(O4:O118)</f>
        <v>0</v>
      </c>
      <c r="P190" s="18">
        <f>SUM(P4:P118)</f>
        <v>0</v>
      </c>
      <c r="Q190" s="18">
        <f>SUM(Q4:Q118)</f>
        <v>0</v>
      </c>
      <c r="R190" s="18">
        <f>SUM(R4:R118)</f>
        <v>0</v>
      </c>
      <c r="S190" s="2"/>
      <c r="T190" s="2"/>
    </row>
    <row r="191" spans="1:20" x14ac:dyDescent="0.25">
      <c r="A191" s="16"/>
      <c r="B191" s="16"/>
      <c r="C191" s="16" t="s">
        <v>350</v>
      </c>
      <c r="D191" s="16"/>
      <c r="E191" s="18">
        <f t="shared" ref="E191:I191" si="0">SUM(E119:E154)</f>
        <v>0</v>
      </c>
      <c r="F191" s="18">
        <f t="shared" si="0"/>
        <v>0</v>
      </c>
      <c r="G191" s="18">
        <f t="shared" si="0"/>
        <v>0</v>
      </c>
      <c r="H191" s="18">
        <f t="shared" ref="H191" si="1">SUM(H119:H154)</f>
        <v>0</v>
      </c>
      <c r="I191" s="18">
        <f t="shared" si="0"/>
        <v>0</v>
      </c>
      <c r="J191" s="18">
        <f t="shared" ref="J191:R191" si="2">SUM(J119:J154)</f>
        <v>0</v>
      </c>
      <c r="K191" s="18">
        <f t="shared" ref="K191:Q191" si="3">SUM(K119:K154)</f>
        <v>0</v>
      </c>
      <c r="L191" s="18">
        <f t="shared" ref="L191:P191" si="4">SUM(L119:L154)</f>
        <v>0</v>
      </c>
      <c r="M191" s="18">
        <f t="shared" si="4"/>
        <v>0</v>
      </c>
      <c r="N191" s="18">
        <f t="shared" si="4"/>
        <v>0</v>
      </c>
      <c r="O191" s="18">
        <f t="shared" si="4"/>
        <v>0</v>
      </c>
      <c r="P191" s="18">
        <f t="shared" si="4"/>
        <v>0</v>
      </c>
      <c r="Q191" s="18">
        <f t="shared" si="3"/>
        <v>0</v>
      </c>
      <c r="R191" s="18">
        <f t="shared" si="2"/>
        <v>8</v>
      </c>
      <c r="S191" s="17"/>
      <c r="T191" s="2"/>
    </row>
    <row r="192" spans="1:20" ht="15.75" thickBot="1" x14ac:dyDescent="0.3">
      <c r="A192" s="16"/>
      <c r="B192" s="16"/>
      <c r="C192" s="16" t="s">
        <v>351</v>
      </c>
      <c r="D192" s="16"/>
      <c r="E192" s="19">
        <f t="shared" ref="E192:I192" si="5">SUM(E155:E188)</f>
        <v>0.49</v>
      </c>
      <c r="F192" s="19">
        <f t="shared" si="5"/>
        <v>12</v>
      </c>
      <c r="G192" s="19">
        <f t="shared" si="5"/>
        <v>12</v>
      </c>
      <c r="H192" s="19">
        <f t="shared" ref="H192" si="6">SUM(H155:H188)</f>
        <v>24</v>
      </c>
      <c r="I192" s="19">
        <f t="shared" si="5"/>
        <v>0</v>
      </c>
      <c r="J192" s="19">
        <f t="shared" ref="J192:R192" si="7">SUM(J155:J188)</f>
        <v>120</v>
      </c>
      <c r="K192" s="19">
        <f t="shared" ref="K192:Q192" si="8">SUM(K155:K188)</f>
        <v>34</v>
      </c>
      <c r="L192" s="19">
        <f t="shared" ref="L192:P192" si="9">SUM(L155:L188)</f>
        <v>7</v>
      </c>
      <c r="M192" s="19">
        <f t="shared" si="9"/>
        <v>30</v>
      </c>
      <c r="N192" s="19">
        <f t="shared" si="9"/>
        <v>1</v>
      </c>
      <c r="O192" s="19">
        <f t="shared" si="9"/>
        <v>1</v>
      </c>
      <c r="P192" s="19">
        <f t="shared" si="9"/>
        <v>1</v>
      </c>
      <c r="Q192" s="19">
        <f t="shared" si="8"/>
        <v>41</v>
      </c>
      <c r="R192" s="19">
        <f t="shared" si="7"/>
        <v>10</v>
      </c>
      <c r="S192" s="17"/>
      <c r="T192" s="2"/>
    </row>
    <row r="193" spans="5:23" x14ac:dyDescent="0.25">
      <c r="S193" s="17"/>
      <c r="T193" s="2"/>
    </row>
    <row r="194" spans="5:23" x14ac:dyDescent="0.25">
      <c r="S194" s="2"/>
      <c r="T194" s="2"/>
    </row>
    <row r="195" spans="5:23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2"/>
      <c r="T195" s="2"/>
    </row>
    <row r="196" spans="5:23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2"/>
      <c r="T196" s="2"/>
    </row>
    <row r="197" spans="5:23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2"/>
      <c r="T197" s="2"/>
    </row>
    <row r="198" spans="5:23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2"/>
      <c r="T198" s="2"/>
    </row>
    <row r="199" spans="5:23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2"/>
      <c r="T199" s="2"/>
    </row>
    <row r="200" spans="5:23" x14ac:dyDescent="0.25">
      <c r="S200" s="2"/>
      <c r="T200" s="2"/>
    </row>
    <row r="201" spans="5:23" x14ac:dyDescent="0.25">
      <c r="S201" s="2"/>
      <c r="T201" s="2"/>
    </row>
    <row r="203" spans="5:23" x14ac:dyDescent="0.25">
      <c r="W203" s="16"/>
    </row>
  </sheetData>
  <mergeCells count="10">
    <mergeCell ref="A119:A154"/>
    <mergeCell ref="A155:A158"/>
    <mergeCell ref="A159:A161"/>
    <mergeCell ref="A162:A188"/>
    <mergeCell ref="A1:C1"/>
    <mergeCell ref="A2:B2"/>
    <mergeCell ref="A4:A92"/>
    <mergeCell ref="A93:A97"/>
    <mergeCell ref="A98:A103"/>
    <mergeCell ref="A105:A118"/>
  </mergeCells>
  <printOptions horizontalCentered="1"/>
  <pageMargins left="0" right="0" top="0.74803149606299213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66"/>
  <sheetViews>
    <sheetView tabSelected="1" workbookViewId="0">
      <selection activeCell="H4" sqref="H4"/>
    </sheetView>
  </sheetViews>
  <sheetFormatPr defaultRowHeight="15" x14ac:dyDescent="0.25"/>
  <cols>
    <col min="1" max="1" width="17.140625" customWidth="1"/>
    <col min="2" max="2" width="10.28515625" customWidth="1"/>
    <col min="6" max="6" width="10.5703125" customWidth="1"/>
    <col min="7" max="7" width="8.7109375" customWidth="1"/>
    <col min="8" max="8" width="9.140625" customWidth="1"/>
  </cols>
  <sheetData>
    <row r="5" spans="1:8" x14ac:dyDescent="0.25">
      <c r="A5" s="113" t="s">
        <v>584</v>
      </c>
      <c r="B5" s="113"/>
      <c r="C5" s="113"/>
      <c r="D5" s="113"/>
      <c r="E5" s="124"/>
      <c r="F5" s="125">
        <v>1.21</v>
      </c>
      <c r="G5" s="126"/>
      <c r="H5" s="126"/>
    </row>
    <row r="6" spans="1:8" ht="15.75" thickBot="1" x14ac:dyDescent="0.3">
      <c r="A6" s="114" t="s">
        <v>557</v>
      </c>
      <c r="B6" s="114"/>
      <c r="C6" s="114"/>
      <c r="D6" s="114"/>
      <c r="E6" s="124" t="s">
        <v>558</v>
      </c>
      <c r="F6" s="127">
        <v>265</v>
      </c>
      <c r="G6" s="128">
        <v>60</v>
      </c>
      <c r="H6" s="128">
        <v>75</v>
      </c>
    </row>
    <row r="7" spans="1:8" ht="15.75" thickBot="1" x14ac:dyDescent="0.3">
      <c r="A7" s="129"/>
      <c r="B7" s="130" t="s">
        <v>7</v>
      </c>
      <c r="C7" s="130" t="s">
        <v>172</v>
      </c>
      <c r="D7" s="131" t="s">
        <v>243</v>
      </c>
      <c r="E7" s="132"/>
      <c r="F7" s="133" t="s">
        <v>7</v>
      </c>
      <c r="G7" s="134" t="s">
        <v>172</v>
      </c>
      <c r="H7" s="135" t="s">
        <v>243</v>
      </c>
    </row>
    <row r="8" spans="1:8" x14ac:dyDescent="0.25">
      <c r="A8" s="136"/>
      <c r="B8" s="137"/>
      <c r="C8" s="137"/>
      <c r="D8" s="138"/>
      <c r="E8" s="122"/>
      <c r="F8" s="139"/>
      <c r="G8" s="140"/>
      <c r="H8" s="141"/>
    </row>
    <row r="9" spans="1:8" x14ac:dyDescent="0.25">
      <c r="A9" s="142" t="s">
        <v>559</v>
      </c>
      <c r="B9" s="143">
        <v>1</v>
      </c>
      <c r="C9" s="143">
        <v>0</v>
      </c>
      <c r="D9" s="144">
        <v>0</v>
      </c>
      <c r="E9" s="124"/>
      <c r="F9" s="145">
        <f>F6*F5*B9</f>
        <v>320.64999999999998</v>
      </c>
      <c r="G9" s="146">
        <f>G6*F5*C9</f>
        <v>0</v>
      </c>
      <c r="H9" s="147">
        <f>H6*F5*D9</f>
        <v>0</v>
      </c>
    </row>
    <row r="10" spans="1:8" x14ac:dyDescent="0.25">
      <c r="A10" s="142" t="s">
        <v>560</v>
      </c>
      <c r="B10" s="143">
        <v>0</v>
      </c>
      <c r="C10" s="143">
        <v>0</v>
      </c>
      <c r="D10" s="144">
        <v>1</v>
      </c>
      <c r="E10" s="124"/>
      <c r="F10" s="145">
        <f>F6*F5*B10</f>
        <v>0</v>
      </c>
      <c r="G10" s="146">
        <f>G6*F5*C10</f>
        <v>0</v>
      </c>
      <c r="H10" s="147">
        <f>H6*F5*D10</f>
        <v>90.75</v>
      </c>
    </row>
    <row r="11" spans="1:8" x14ac:dyDescent="0.25">
      <c r="A11" s="142" t="s">
        <v>561</v>
      </c>
      <c r="B11" s="148">
        <f>SUM(B9:B10)</f>
        <v>1</v>
      </c>
      <c r="C11" s="148">
        <f>SUM(C9:C10)</f>
        <v>0</v>
      </c>
      <c r="D11" s="149">
        <f>SUM(D9:D10)</f>
        <v>1</v>
      </c>
      <c r="E11" s="124"/>
      <c r="F11" s="150">
        <f>SUM(F9:F10)</f>
        <v>320.64999999999998</v>
      </c>
      <c r="G11" s="151">
        <f>SUM(G9:G10)</f>
        <v>0</v>
      </c>
      <c r="H11" s="152">
        <f>SUM(H9:H10)</f>
        <v>90.75</v>
      </c>
    </row>
    <row r="12" spans="1:8" x14ac:dyDescent="0.25">
      <c r="A12" s="142"/>
      <c r="B12" s="153"/>
      <c r="C12" s="153"/>
      <c r="D12" s="154"/>
      <c r="E12" s="124"/>
      <c r="F12" s="145"/>
      <c r="G12" s="146"/>
      <c r="H12" s="147"/>
    </row>
    <row r="13" spans="1:8" ht="15.75" thickBot="1" x14ac:dyDescent="0.3">
      <c r="A13" s="155" t="s">
        <v>562</v>
      </c>
      <c r="B13" s="115">
        <f>B11+C11+D11</f>
        <v>2</v>
      </c>
      <c r="C13" s="116"/>
      <c r="D13" s="117"/>
      <c r="E13" s="124"/>
      <c r="F13" s="118">
        <f>F11+G11+H11</f>
        <v>411.4</v>
      </c>
      <c r="G13" s="119"/>
      <c r="H13" s="120"/>
    </row>
    <row r="15" spans="1:8" ht="30" customHeight="1" thickBot="1" x14ac:dyDescent="0.3">
      <c r="A15" s="114" t="s">
        <v>533</v>
      </c>
      <c r="B15" s="114"/>
      <c r="C15" s="114"/>
      <c r="D15" s="114"/>
      <c r="E15" s="124" t="s">
        <v>558</v>
      </c>
      <c r="F15" s="156">
        <v>30</v>
      </c>
      <c r="G15" s="124"/>
      <c r="H15" s="124"/>
    </row>
    <row r="16" spans="1:8" ht="15.75" thickBot="1" x14ac:dyDescent="0.3">
      <c r="A16" s="129"/>
      <c r="B16" s="130" t="s">
        <v>7</v>
      </c>
      <c r="C16" s="130" t="s">
        <v>172</v>
      </c>
      <c r="D16" s="131" t="s">
        <v>243</v>
      </c>
      <c r="E16" s="132"/>
      <c r="F16" s="157" t="s">
        <v>7</v>
      </c>
      <c r="G16" s="158" t="s">
        <v>172</v>
      </c>
      <c r="H16" s="159" t="s">
        <v>243</v>
      </c>
    </row>
    <row r="17" spans="1:8" x14ac:dyDescent="0.25">
      <c r="A17" s="160"/>
      <c r="B17" s="161"/>
      <c r="C17" s="161"/>
      <c r="D17" s="162"/>
      <c r="E17" s="122"/>
      <c r="F17" s="139"/>
      <c r="G17" s="140"/>
      <c r="H17" s="141"/>
    </row>
    <row r="18" spans="1:8" x14ac:dyDescent="0.25">
      <c r="A18" s="142" t="s">
        <v>563</v>
      </c>
      <c r="B18" s="143">
        <v>37.08</v>
      </c>
      <c r="C18" s="143">
        <v>0</v>
      </c>
      <c r="D18" s="144">
        <v>0.49</v>
      </c>
      <c r="E18" s="124"/>
      <c r="F18" s="145">
        <f>F15*F5*B18</f>
        <v>1346.0039999999999</v>
      </c>
      <c r="G18" s="146">
        <f>F15*F5*C18</f>
        <v>0</v>
      </c>
      <c r="H18" s="147">
        <f>F15*F5*D18</f>
        <v>17.786999999999999</v>
      </c>
    </row>
    <row r="19" spans="1:8" x14ac:dyDescent="0.25">
      <c r="A19" s="142" t="s">
        <v>564</v>
      </c>
      <c r="B19" s="143">
        <v>109.15</v>
      </c>
      <c r="C19" s="143">
        <v>53.73</v>
      </c>
      <c r="D19" s="144">
        <v>16.21</v>
      </c>
      <c r="E19" s="124"/>
      <c r="F19" s="145">
        <f>F15*F5*B19</f>
        <v>3962.145</v>
      </c>
      <c r="G19" s="146">
        <f>F15*F5*C19</f>
        <v>1950.3989999999997</v>
      </c>
      <c r="H19" s="147">
        <f>F15*F5*D19</f>
        <v>588.423</v>
      </c>
    </row>
    <row r="20" spans="1:8" x14ac:dyDescent="0.25">
      <c r="A20" s="142" t="s">
        <v>565</v>
      </c>
      <c r="B20" s="148">
        <f>SUM(B18:B19)</f>
        <v>146.23000000000002</v>
      </c>
      <c r="C20" s="148">
        <f>SUM(C18:C19)</f>
        <v>53.73</v>
      </c>
      <c r="D20" s="149">
        <f>SUM(D18:D19)</f>
        <v>16.7</v>
      </c>
      <c r="E20" s="124"/>
      <c r="F20" s="150">
        <f>SUM(F18:F19)</f>
        <v>5308.1489999999994</v>
      </c>
      <c r="G20" s="151">
        <f>SUM(G18:G19)</f>
        <v>1950.3989999999997</v>
      </c>
      <c r="H20" s="152">
        <f>SUM(H18:H19)</f>
        <v>606.21</v>
      </c>
    </row>
    <row r="21" spans="1:8" x14ac:dyDescent="0.25">
      <c r="A21" s="142"/>
      <c r="B21" s="163"/>
      <c r="C21" s="163"/>
      <c r="D21" s="164"/>
      <c r="E21" s="124"/>
      <c r="F21" s="145"/>
      <c r="G21" s="146"/>
      <c r="H21" s="147"/>
    </row>
    <row r="22" spans="1:8" ht="15.75" thickBot="1" x14ac:dyDescent="0.3">
      <c r="A22" s="155" t="s">
        <v>562</v>
      </c>
      <c r="B22" s="183">
        <f>B20+C20+D20</f>
        <v>216.66</v>
      </c>
      <c r="C22" s="184"/>
      <c r="D22" s="185"/>
      <c r="E22" s="124"/>
      <c r="F22" s="118">
        <f>F20+G20+H20</f>
        <v>7864.7579999999989</v>
      </c>
      <c r="G22" s="119"/>
      <c r="H22" s="120"/>
    </row>
    <row r="23" spans="1:8" x14ac:dyDescent="0.25">
      <c r="A23" s="165"/>
      <c r="B23" s="166"/>
      <c r="C23" s="166"/>
      <c r="D23" s="166"/>
      <c r="E23" s="124"/>
      <c r="F23" s="167"/>
      <c r="G23" s="167"/>
      <c r="H23" s="167"/>
    </row>
    <row r="24" spans="1:8" ht="44.25" customHeight="1" thickBot="1" x14ac:dyDescent="0.3">
      <c r="A24" s="121" t="s">
        <v>568</v>
      </c>
      <c r="B24" s="121"/>
      <c r="C24" s="121"/>
      <c r="D24" s="121"/>
      <c r="E24" s="124" t="s">
        <v>558</v>
      </c>
      <c r="F24" s="156">
        <v>12</v>
      </c>
      <c r="G24" s="132"/>
      <c r="H24" s="132"/>
    </row>
    <row r="25" spans="1:8" ht="15.75" thickBot="1" x14ac:dyDescent="0.3">
      <c r="A25" s="129"/>
      <c r="B25" s="130" t="s">
        <v>7</v>
      </c>
      <c r="C25" s="130" t="s">
        <v>172</v>
      </c>
      <c r="D25" s="131" t="s">
        <v>243</v>
      </c>
      <c r="E25" s="132"/>
      <c r="F25" s="168" t="s">
        <v>7</v>
      </c>
      <c r="G25" s="169" t="s">
        <v>172</v>
      </c>
      <c r="H25" s="170" t="s">
        <v>243</v>
      </c>
    </row>
    <row r="26" spans="1:8" x14ac:dyDescent="0.25">
      <c r="A26" s="136"/>
      <c r="B26" s="137"/>
      <c r="C26" s="137"/>
      <c r="D26" s="138"/>
      <c r="E26" s="171"/>
      <c r="F26" s="172"/>
      <c r="G26" s="173"/>
      <c r="H26" s="174"/>
    </row>
    <row r="27" spans="1:8" x14ac:dyDescent="0.25">
      <c r="A27" s="142" t="s">
        <v>569</v>
      </c>
      <c r="B27" s="143">
        <v>0</v>
      </c>
      <c r="C27" s="143">
        <v>0</v>
      </c>
      <c r="D27" s="144">
        <v>12</v>
      </c>
      <c r="E27" s="124"/>
      <c r="F27" s="145">
        <f>F24*F5*B27</f>
        <v>0</v>
      </c>
      <c r="G27" s="146">
        <f>F24*F5*C27</f>
        <v>0</v>
      </c>
      <c r="H27" s="147">
        <f>F24*F5*D27</f>
        <v>174.24</v>
      </c>
    </row>
    <row r="28" spans="1:8" x14ac:dyDescent="0.25">
      <c r="A28" s="142" t="s">
        <v>570</v>
      </c>
      <c r="B28" s="143">
        <v>0</v>
      </c>
      <c r="C28" s="143">
        <v>0</v>
      </c>
      <c r="D28" s="144">
        <v>20</v>
      </c>
      <c r="E28" s="124"/>
      <c r="F28" s="145">
        <f>F24*F5*B28</f>
        <v>0</v>
      </c>
      <c r="G28" s="146">
        <f>F24*F5*C28</f>
        <v>0</v>
      </c>
      <c r="H28" s="147">
        <f>F24*F5*D28</f>
        <v>290.39999999999998</v>
      </c>
    </row>
    <row r="29" spans="1:8" x14ac:dyDescent="0.25">
      <c r="A29" s="142" t="s">
        <v>561</v>
      </c>
      <c r="B29" s="148">
        <f>SUM(B27:B28)</f>
        <v>0</v>
      </c>
      <c r="C29" s="148">
        <f>SUM(C27:C28)</f>
        <v>0</v>
      </c>
      <c r="D29" s="149">
        <f>SUM(D27:D28)</f>
        <v>32</v>
      </c>
      <c r="E29" s="124"/>
      <c r="F29" s="150">
        <f>SUM(F27:F28)</f>
        <v>0</v>
      </c>
      <c r="G29" s="151">
        <f>SUM(G27:G28)</f>
        <v>0</v>
      </c>
      <c r="H29" s="152">
        <f>SUM(H27:H28)</f>
        <v>464.64</v>
      </c>
    </row>
    <row r="30" spans="1:8" x14ac:dyDescent="0.25">
      <c r="A30" s="142"/>
      <c r="B30" s="153"/>
      <c r="C30" s="153"/>
      <c r="D30" s="154"/>
      <c r="E30" s="124"/>
      <c r="F30" s="145"/>
      <c r="G30" s="146"/>
      <c r="H30" s="147"/>
    </row>
    <row r="31" spans="1:8" ht="15.75" thickBot="1" x14ac:dyDescent="0.3">
      <c r="A31" s="155" t="s">
        <v>562</v>
      </c>
      <c r="B31" s="115">
        <f>B29+C29+D29</f>
        <v>32</v>
      </c>
      <c r="C31" s="116"/>
      <c r="D31" s="117"/>
      <c r="E31" s="124"/>
      <c r="F31" s="118">
        <f>F29+G29+H29</f>
        <v>464.64</v>
      </c>
      <c r="G31" s="119"/>
      <c r="H31" s="120"/>
    </row>
    <row r="32" spans="1:8" x14ac:dyDescent="0.25">
      <c r="A32" s="165"/>
      <c r="B32" s="166"/>
      <c r="C32" s="166"/>
      <c r="D32" s="166"/>
      <c r="E32" s="124"/>
      <c r="F32" s="167"/>
      <c r="G32" s="167"/>
      <c r="H32" s="167"/>
    </row>
    <row r="33" spans="1:8" ht="49.5" customHeight="1" thickBot="1" x14ac:dyDescent="0.3">
      <c r="A33" s="121" t="s">
        <v>571</v>
      </c>
      <c r="B33" s="121"/>
      <c r="C33" s="121"/>
      <c r="D33" s="121"/>
      <c r="E33" s="124" t="s">
        <v>558</v>
      </c>
      <c r="F33" s="156">
        <v>21</v>
      </c>
      <c r="G33" s="132"/>
      <c r="H33" s="132"/>
    </row>
    <row r="34" spans="1:8" ht="15.75" thickBot="1" x14ac:dyDescent="0.3">
      <c r="A34" s="129"/>
      <c r="B34" s="130" t="s">
        <v>7</v>
      </c>
      <c r="C34" s="130" t="s">
        <v>172</v>
      </c>
      <c r="D34" s="131" t="s">
        <v>243</v>
      </c>
      <c r="E34" s="132"/>
      <c r="F34" s="168" t="s">
        <v>7</v>
      </c>
      <c r="G34" s="169" t="s">
        <v>172</v>
      </c>
      <c r="H34" s="170" t="s">
        <v>243</v>
      </c>
    </row>
    <row r="35" spans="1:8" x14ac:dyDescent="0.25">
      <c r="A35" s="136"/>
      <c r="B35" s="137"/>
      <c r="C35" s="137"/>
      <c r="D35" s="138"/>
      <c r="E35" s="171"/>
      <c r="F35" s="172"/>
      <c r="G35" s="173"/>
      <c r="H35" s="174"/>
    </row>
    <row r="36" spans="1:8" x14ac:dyDescent="0.25">
      <c r="A36" s="142" t="s">
        <v>569</v>
      </c>
      <c r="B36" s="143">
        <v>0</v>
      </c>
      <c r="C36" s="143">
        <v>0</v>
      </c>
      <c r="D36" s="144">
        <v>0</v>
      </c>
      <c r="E36" s="124"/>
      <c r="F36" s="145">
        <f>F33*F5*B36</f>
        <v>0</v>
      </c>
      <c r="G36" s="146">
        <f>F33*F5*C36</f>
        <v>0</v>
      </c>
      <c r="H36" s="147">
        <f>F33*F5*D36</f>
        <v>0</v>
      </c>
    </row>
    <row r="37" spans="1:8" x14ac:dyDescent="0.25">
      <c r="A37" s="142" t="s">
        <v>570</v>
      </c>
      <c r="B37" s="143">
        <v>12</v>
      </c>
      <c r="C37" s="143">
        <v>0</v>
      </c>
      <c r="D37" s="144">
        <v>12</v>
      </c>
      <c r="E37" s="124"/>
      <c r="F37" s="145">
        <f>F33*F5*B37</f>
        <v>304.92</v>
      </c>
      <c r="G37" s="146">
        <f>F33*F5*C37</f>
        <v>0</v>
      </c>
      <c r="H37" s="147">
        <f>F33*F5*D37</f>
        <v>304.92</v>
      </c>
    </row>
    <row r="38" spans="1:8" x14ac:dyDescent="0.25">
      <c r="A38" s="142" t="s">
        <v>561</v>
      </c>
      <c r="B38" s="148">
        <f>SUM(B36:B37)</f>
        <v>12</v>
      </c>
      <c r="C38" s="148">
        <f>SUM(C36:C37)</f>
        <v>0</v>
      </c>
      <c r="D38" s="149">
        <f>SUM(D36:D37)</f>
        <v>12</v>
      </c>
      <c r="E38" s="124"/>
      <c r="F38" s="150">
        <f>SUM(F36:F37)</f>
        <v>304.92</v>
      </c>
      <c r="G38" s="151">
        <f>SUM(G36:G37)</f>
        <v>0</v>
      </c>
      <c r="H38" s="152">
        <f>SUM(H36:H37)</f>
        <v>304.92</v>
      </c>
    </row>
    <row r="39" spans="1:8" x14ac:dyDescent="0.25">
      <c r="A39" s="142"/>
      <c r="B39" s="153"/>
      <c r="C39" s="153"/>
      <c r="D39" s="154"/>
      <c r="E39" s="124"/>
      <c r="F39" s="145"/>
      <c r="G39" s="146"/>
      <c r="H39" s="147"/>
    </row>
    <row r="40" spans="1:8" ht="15.75" thickBot="1" x14ac:dyDescent="0.3">
      <c r="A40" s="155" t="s">
        <v>562</v>
      </c>
      <c r="B40" s="115">
        <f>B38+C38+D38</f>
        <v>24</v>
      </c>
      <c r="C40" s="116"/>
      <c r="D40" s="117"/>
      <c r="E40" s="124"/>
      <c r="F40" s="118">
        <f>F38+G38+H38</f>
        <v>609.84</v>
      </c>
      <c r="G40" s="119"/>
      <c r="H40" s="120"/>
    </row>
    <row r="41" spans="1:8" x14ac:dyDescent="0.25">
      <c r="A41" s="165"/>
      <c r="B41" s="166"/>
      <c r="C41" s="166"/>
      <c r="D41" s="166"/>
      <c r="E41" s="124"/>
      <c r="F41" s="167"/>
      <c r="G41" s="167"/>
      <c r="H41" s="167"/>
    </row>
    <row r="42" spans="1:8" x14ac:dyDescent="0.25">
      <c r="A42" s="165"/>
      <c r="B42" s="166"/>
      <c r="C42" s="166"/>
      <c r="D42" s="166"/>
      <c r="E42" s="124"/>
      <c r="F42" s="167"/>
      <c r="G42" s="167"/>
      <c r="H42" s="167"/>
    </row>
    <row r="43" spans="1:8" x14ac:dyDescent="0.25">
      <c r="A43" s="165"/>
      <c r="B43" s="166"/>
      <c r="C43" s="166"/>
      <c r="D43" s="166"/>
      <c r="E43" s="124"/>
      <c r="F43" s="167"/>
      <c r="G43" s="167"/>
      <c r="H43" s="167"/>
    </row>
    <row r="45" spans="1:8" ht="31.5" customHeight="1" thickBot="1" x14ac:dyDescent="0.3">
      <c r="A45" s="121" t="s">
        <v>543</v>
      </c>
      <c r="B45" s="121"/>
      <c r="C45" s="121"/>
      <c r="D45" s="121"/>
      <c r="E45" s="124" t="s">
        <v>558</v>
      </c>
      <c r="F45" s="123">
        <v>3.5</v>
      </c>
      <c r="G45" s="132"/>
      <c r="H45" s="132"/>
    </row>
    <row r="46" spans="1:8" ht="15.75" thickBot="1" x14ac:dyDescent="0.3">
      <c r="A46" s="129"/>
      <c r="B46" s="130" t="s">
        <v>7</v>
      </c>
      <c r="C46" s="130" t="s">
        <v>172</v>
      </c>
      <c r="D46" s="131" t="s">
        <v>243</v>
      </c>
      <c r="E46" s="132"/>
      <c r="F46" s="168" t="s">
        <v>7</v>
      </c>
      <c r="G46" s="169" t="s">
        <v>172</v>
      </c>
      <c r="H46" s="170" t="s">
        <v>243</v>
      </c>
    </row>
    <row r="47" spans="1:8" x14ac:dyDescent="0.25">
      <c r="A47" s="136"/>
      <c r="B47" s="137"/>
      <c r="C47" s="137"/>
      <c r="D47" s="138"/>
      <c r="E47" s="171"/>
      <c r="F47" s="172"/>
      <c r="G47" s="173"/>
      <c r="H47" s="174"/>
    </row>
    <row r="48" spans="1:8" x14ac:dyDescent="0.25">
      <c r="A48" s="142" t="s">
        <v>569</v>
      </c>
      <c r="B48" s="143">
        <v>35</v>
      </c>
      <c r="C48" s="143">
        <v>0</v>
      </c>
      <c r="D48" s="144">
        <v>0</v>
      </c>
      <c r="E48" s="124"/>
      <c r="F48" s="145">
        <f>F45*F5*B48</f>
        <v>148.22499999999997</v>
      </c>
      <c r="G48" s="146">
        <f>F45*F5*C48</f>
        <v>0</v>
      </c>
      <c r="H48" s="147">
        <f>F45*F5*D48</f>
        <v>0</v>
      </c>
    </row>
    <row r="49" spans="1:8" x14ac:dyDescent="0.25">
      <c r="A49" s="142" t="s">
        <v>570</v>
      </c>
      <c r="B49" s="143">
        <v>0</v>
      </c>
      <c r="C49" s="143">
        <v>0</v>
      </c>
      <c r="D49" s="144">
        <v>100</v>
      </c>
      <c r="E49" s="124"/>
      <c r="F49" s="145">
        <f>F45*F5*B49</f>
        <v>0</v>
      </c>
      <c r="G49" s="146">
        <f>F45*F5*C49</f>
        <v>0</v>
      </c>
      <c r="H49" s="147">
        <f>F45*F5*D49</f>
        <v>423.49999999999994</v>
      </c>
    </row>
    <row r="50" spans="1:8" x14ac:dyDescent="0.25">
      <c r="A50" s="142" t="s">
        <v>561</v>
      </c>
      <c r="B50" s="148">
        <f>SUM(B48:B49)</f>
        <v>35</v>
      </c>
      <c r="C50" s="148">
        <f>SUM(C48:C49)</f>
        <v>0</v>
      </c>
      <c r="D50" s="149">
        <f>SUM(D48:D49)</f>
        <v>100</v>
      </c>
      <c r="E50" s="124"/>
      <c r="F50" s="150">
        <f>SUM(F48:F49)</f>
        <v>148.22499999999997</v>
      </c>
      <c r="G50" s="151">
        <f>SUM(G48:G49)</f>
        <v>0</v>
      </c>
      <c r="H50" s="152">
        <f>SUM(H48:H49)</f>
        <v>423.49999999999994</v>
      </c>
    </row>
    <row r="51" spans="1:8" x14ac:dyDescent="0.25">
      <c r="A51" s="142"/>
      <c r="B51" s="153"/>
      <c r="C51" s="153"/>
      <c r="D51" s="154"/>
      <c r="E51" s="124"/>
      <c r="F51" s="145"/>
      <c r="G51" s="146"/>
      <c r="H51" s="147"/>
    </row>
    <row r="52" spans="1:8" ht="15.75" thickBot="1" x14ac:dyDescent="0.3">
      <c r="A52" s="155" t="s">
        <v>562</v>
      </c>
      <c r="B52" s="115">
        <f>B50+C50+D50</f>
        <v>135</v>
      </c>
      <c r="C52" s="116"/>
      <c r="D52" s="117"/>
      <c r="E52" s="124"/>
      <c r="F52" s="118">
        <f>F50+G50+H50</f>
        <v>571.72499999999991</v>
      </c>
      <c r="G52" s="119"/>
      <c r="H52" s="120"/>
    </row>
    <row r="54" spans="1:8" ht="30" customHeight="1" thickBot="1" x14ac:dyDescent="0.3">
      <c r="A54" s="121" t="s">
        <v>541</v>
      </c>
      <c r="B54" s="121"/>
      <c r="C54" s="121"/>
      <c r="D54" s="121"/>
      <c r="E54" s="124" t="s">
        <v>558</v>
      </c>
      <c r="F54" s="156">
        <v>7</v>
      </c>
      <c r="G54" s="132"/>
      <c r="H54" s="132"/>
    </row>
    <row r="55" spans="1:8" ht="15.75" thickBot="1" x14ac:dyDescent="0.3">
      <c r="A55" s="129"/>
      <c r="B55" s="130" t="s">
        <v>7</v>
      </c>
      <c r="C55" s="130" t="s">
        <v>172</v>
      </c>
      <c r="D55" s="131" t="s">
        <v>243</v>
      </c>
      <c r="E55" s="132"/>
      <c r="F55" s="168" t="s">
        <v>7</v>
      </c>
      <c r="G55" s="169" t="s">
        <v>172</v>
      </c>
      <c r="H55" s="170" t="s">
        <v>243</v>
      </c>
    </row>
    <row r="56" spans="1:8" x14ac:dyDescent="0.25">
      <c r="A56" s="136"/>
      <c r="B56" s="137"/>
      <c r="C56" s="137"/>
      <c r="D56" s="138"/>
      <c r="E56" s="171"/>
      <c r="F56" s="172"/>
      <c r="G56" s="173"/>
      <c r="H56" s="174"/>
    </row>
    <row r="57" spans="1:8" x14ac:dyDescent="0.25">
      <c r="A57" s="142" t="s">
        <v>569</v>
      </c>
      <c r="B57" s="143">
        <v>60</v>
      </c>
      <c r="C57" s="143">
        <v>24</v>
      </c>
      <c r="D57" s="144">
        <v>0</v>
      </c>
      <c r="E57" s="124"/>
      <c r="F57" s="145">
        <f>F54*F5*B57</f>
        <v>508.19999999999993</v>
      </c>
      <c r="G57" s="146">
        <f>F54*F5*C57</f>
        <v>203.27999999999997</v>
      </c>
      <c r="H57" s="147">
        <f>F54*F5*D57</f>
        <v>0</v>
      </c>
    </row>
    <row r="58" spans="1:8" x14ac:dyDescent="0.25">
      <c r="A58" s="142" t="s">
        <v>570</v>
      </c>
      <c r="B58" s="143">
        <v>0</v>
      </c>
      <c r="C58" s="143">
        <v>0</v>
      </c>
      <c r="D58" s="144">
        <v>0</v>
      </c>
      <c r="E58" s="124"/>
      <c r="F58" s="145">
        <f>F54*F5*B58</f>
        <v>0</v>
      </c>
      <c r="G58" s="146">
        <f>F54*F5*C58</f>
        <v>0</v>
      </c>
      <c r="H58" s="147">
        <f>F54*F5*D58</f>
        <v>0</v>
      </c>
    </row>
    <row r="59" spans="1:8" x14ac:dyDescent="0.25">
      <c r="A59" s="142" t="s">
        <v>561</v>
      </c>
      <c r="B59" s="148">
        <f>SUM(B57:B58)</f>
        <v>60</v>
      </c>
      <c r="C59" s="148">
        <f>SUM(C57:C58)</f>
        <v>24</v>
      </c>
      <c r="D59" s="149">
        <f>SUM(D57:D58)</f>
        <v>0</v>
      </c>
      <c r="E59" s="124"/>
      <c r="F59" s="150">
        <f>SUM(F57:F58)</f>
        <v>508.19999999999993</v>
      </c>
      <c r="G59" s="151">
        <f>SUM(G57:G58)</f>
        <v>203.27999999999997</v>
      </c>
      <c r="H59" s="152">
        <f>SUM(H57:H58)</f>
        <v>0</v>
      </c>
    </row>
    <row r="60" spans="1:8" x14ac:dyDescent="0.25">
      <c r="A60" s="142"/>
      <c r="B60" s="153"/>
      <c r="C60" s="153"/>
      <c r="D60" s="154"/>
      <c r="E60" s="124"/>
      <c r="F60" s="145"/>
      <c r="G60" s="146"/>
      <c r="H60" s="147"/>
    </row>
    <row r="61" spans="1:8" ht="15.75" thickBot="1" x14ac:dyDescent="0.3">
      <c r="A61" s="155" t="s">
        <v>562</v>
      </c>
      <c r="B61" s="115">
        <f>B59+C59+D59</f>
        <v>84</v>
      </c>
      <c r="C61" s="116"/>
      <c r="D61" s="117"/>
      <c r="E61" s="124"/>
      <c r="F61" s="118">
        <f>F59+G59+H59</f>
        <v>711.4799999999999</v>
      </c>
      <c r="G61" s="119"/>
      <c r="H61" s="120"/>
    </row>
    <row r="63" spans="1:8" ht="34.5" customHeight="1" thickBot="1" x14ac:dyDescent="0.3">
      <c r="A63" s="121" t="s">
        <v>542</v>
      </c>
      <c r="B63" s="121"/>
      <c r="C63" s="121"/>
      <c r="D63" s="121"/>
      <c r="E63" s="124" t="s">
        <v>558</v>
      </c>
      <c r="F63" s="156">
        <v>6</v>
      </c>
      <c r="G63" s="132"/>
      <c r="H63" s="132"/>
    </row>
    <row r="64" spans="1:8" ht="15.75" thickBot="1" x14ac:dyDescent="0.3">
      <c r="A64" s="129"/>
      <c r="B64" s="130" t="s">
        <v>7</v>
      </c>
      <c r="C64" s="130" t="s">
        <v>172</v>
      </c>
      <c r="D64" s="131" t="s">
        <v>243</v>
      </c>
      <c r="E64" s="132"/>
      <c r="F64" s="168" t="s">
        <v>7</v>
      </c>
      <c r="G64" s="169" t="s">
        <v>172</v>
      </c>
      <c r="H64" s="170" t="s">
        <v>243</v>
      </c>
    </row>
    <row r="65" spans="1:8" x14ac:dyDescent="0.25">
      <c r="A65" s="136"/>
      <c r="B65" s="137"/>
      <c r="C65" s="137"/>
      <c r="D65" s="138"/>
      <c r="E65" s="171"/>
      <c r="F65" s="172"/>
      <c r="G65" s="173"/>
      <c r="H65" s="174"/>
    </row>
    <row r="66" spans="1:8" x14ac:dyDescent="0.25">
      <c r="A66" s="142" t="s">
        <v>566</v>
      </c>
      <c r="B66" s="143">
        <v>120</v>
      </c>
      <c r="C66" s="143">
        <v>0</v>
      </c>
      <c r="D66" s="144">
        <v>120</v>
      </c>
      <c r="E66" s="124"/>
      <c r="F66" s="145">
        <f>F63*F5*B66</f>
        <v>871.19999999999993</v>
      </c>
      <c r="G66" s="146">
        <f>F63*F5*C66</f>
        <v>0</v>
      </c>
      <c r="H66" s="147">
        <f>F63*F5*D66</f>
        <v>871.19999999999993</v>
      </c>
    </row>
    <row r="67" spans="1:8" x14ac:dyDescent="0.25">
      <c r="A67" s="142" t="s">
        <v>567</v>
      </c>
      <c r="B67" s="143">
        <v>0</v>
      </c>
      <c r="C67" s="143">
        <v>0</v>
      </c>
      <c r="D67" s="144">
        <v>0</v>
      </c>
      <c r="E67" s="124"/>
      <c r="F67" s="145">
        <f>F63*F5*B67</f>
        <v>0</v>
      </c>
      <c r="G67" s="146">
        <f>F63*F5*C67</f>
        <v>0</v>
      </c>
      <c r="H67" s="147">
        <f>F63*F5*D67</f>
        <v>0</v>
      </c>
    </row>
    <row r="68" spans="1:8" x14ac:dyDescent="0.25">
      <c r="A68" s="142" t="s">
        <v>561</v>
      </c>
      <c r="B68" s="148">
        <f>SUM(B66:B67)</f>
        <v>120</v>
      </c>
      <c r="C68" s="148">
        <f>SUM(C66:C67)</f>
        <v>0</v>
      </c>
      <c r="D68" s="149">
        <f>SUM(D66:D67)</f>
        <v>120</v>
      </c>
      <c r="E68" s="124"/>
      <c r="F68" s="150">
        <f>SUM(F66:F67)</f>
        <v>871.19999999999993</v>
      </c>
      <c r="G68" s="151">
        <f>SUM(G66:G67)</f>
        <v>0</v>
      </c>
      <c r="H68" s="152">
        <f>SUM(H66:H67)</f>
        <v>871.19999999999993</v>
      </c>
    </row>
    <row r="69" spans="1:8" x14ac:dyDescent="0.25">
      <c r="A69" s="142"/>
      <c r="B69" s="153"/>
      <c r="C69" s="153"/>
      <c r="D69" s="154"/>
      <c r="E69" s="124"/>
      <c r="F69" s="145"/>
      <c r="G69" s="146"/>
      <c r="H69" s="147"/>
    </row>
    <row r="70" spans="1:8" ht="15.75" thickBot="1" x14ac:dyDescent="0.3">
      <c r="A70" s="155" t="s">
        <v>562</v>
      </c>
      <c r="B70" s="115">
        <f>B68+C68+D68</f>
        <v>240</v>
      </c>
      <c r="C70" s="116"/>
      <c r="D70" s="117"/>
      <c r="E70" s="124"/>
      <c r="F70" s="118">
        <f>F68+G68+H68</f>
        <v>1742.3999999999999</v>
      </c>
      <c r="G70" s="119"/>
      <c r="H70" s="120"/>
    </row>
    <row r="72" spans="1:8" ht="29.25" customHeight="1" thickBot="1" x14ac:dyDescent="0.3">
      <c r="A72" s="121" t="s">
        <v>572</v>
      </c>
      <c r="B72" s="121"/>
      <c r="C72" s="121"/>
      <c r="D72" s="121"/>
      <c r="E72" s="124" t="s">
        <v>558</v>
      </c>
      <c r="F72" s="156">
        <v>70</v>
      </c>
      <c r="G72" s="132"/>
      <c r="H72" s="132"/>
    </row>
    <row r="73" spans="1:8" ht="15.75" thickBot="1" x14ac:dyDescent="0.3">
      <c r="A73" s="129"/>
      <c r="B73" s="130" t="s">
        <v>7</v>
      </c>
      <c r="C73" s="130" t="s">
        <v>172</v>
      </c>
      <c r="D73" s="131" t="s">
        <v>243</v>
      </c>
      <c r="E73" s="132"/>
      <c r="F73" s="168" t="s">
        <v>7</v>
      </c>
      <c r="G73" s="169" t="s">
        <v>172</v>
      </c>
      <c r="H73" s="170" t="s">
        <v>243</v>
      </c>
    </row>
    <row r="74" spans="1:8" x14ac:dyDescent="0.25">
      <c r="A74" s="136"/>
      <c r="B74" s="137"/>
      <c r="C74" s="137"/>
      <c r="D74" s="138"/>
      <c r="E74" s="171"/>
      <c r="F74" s="172"/>
      <c r="G74" s="173"/>
      <c r="H74" s="174"/>
    </row>
    <row r="75" spans="1:8" x14ac:dyDescent="0.25">
      <c r="A75" s="142" t="s">
        <v>574</v>
      </c>
      <c r="B75" s="143">
        <v>18</v>
      </c>
      <c r="C75" s="143">
        <v>0</v>
      </c>
      <c r="D75" s="144">
        <v>34</v>
      </c>
      <c r="E75" s="124"/>
      <c r="F75" s="145">
        <f>F72*F5*B75</f>
        <v>1524.6000000000001</v>
      </c>
      <c r="G75" s="146">
        <f>F72*F5*C75</f>
        <v>0</v>
      </c>
      <c r="H75" s="147">
        <f>F72*F5*D75</f>
        <v>2879.8</v>
      </c>
    </row>
    <row r="76" spans="1:8" x14ac:dyDescent="0.25">
      <c r="A76" s="142" t="s">
        <v>575</v>
      </c>
      <c r="B76" s="143">
        <v>0</v>
      </c>
      <c r="C76" s="143">
        <v>0</v>
      </c>
      <c r="D76" s="144">
        <v>26</v>
      </c>
      <c r="E76" s="124"/>
      <c r="F76" s="145">
        <f>F72*F5*B76</f>
        <v>0</v>
      </c>
      <c r="G76" s="146">
        <f>F72*F5*C76</f>
        <v>0</v>
      </c>
      <c r="H76" s="147">
        <f>F72*F5*D76</f>
        <v>2202.2000000000003</v>
      </c>
    </row>
    <row r="77" spans="1:8" x14ac:dyDescent="0.25">
      <c r="A77" s="142" t="s">
        <v>561</v>
      </c>
      <c r="B77" s="148">
        <f>SUM(B75:B76)</f>
        <v>18</v>
      </c>
      <c r="C77" s="148">
        <f>SUM(C75:C76)</f>
        <v>0</v>
      </c>
      <c r="D77" s="149">
        <f>SUM(D75:D76)</f>
        <v>60</v>
      </c>
      <c r="E77" s="124"/>
      <c r="F77" s="150">
        <f>SUM(F75:F76)</f>
        <v>1524.6000000000001</v>
      </c>
      <c r="G77" s="151">
        <f>SUM(G75:G76)</f>
        <v>0</v>
      </c>
      <c r="H77" s="152">
        <f>SUM(H75:H76)</f>
        <v>5082</v>
      </c>
    </row>
    <row r="78" spans="1:8" x14ac:dyDescent="0.25">
      <c r="A78" s="142"/>
      <c r="B78" s="153"/>
      <c r="C78" s="153"/>
      <c r="D78" s="154"/>
      <c r="E78" s="124"/>
      <c r="F78" s="145"/>
      <c r="G78" s="146"/>
      <c r="H78" s="147"/>
    </row>
    <row r="79" spans="1:8" ht="15.75" thickBot="1" x14ac:dyDescent="0.3">
      <c r="A79" s="155" t="s">
        <v>562</v>
      </c>
      <c r="B79" s="115">
        <f>B77+C77+D77</f>
        <v>78</v>
      </c>
      <c r="C79" s="116"/>
      <c r="D79" s="117"/>
      <c r="E79" s="124"/>
      <c r="F79" s="118">
        <f>F77+G77+H77</f>
        <v>6606.6</v>
      </c>
      <c r="G79" s="119"/>
      <c r="H79" s="120"/>
    </row>
    <row r="81" spans="1:8" ht="29.25" customHeight="1" thickBot="1" x14ac:dyDescent="0.3">
      <c r="A81" s="121" t="s">
        <v>573</v>
      </c>
      <c r="B81" s="121"/>
      <c r="C81" s="121"/>
      <c r="D81" s="121"/>
      <c r="E81" s="124" t="s">
        <v>558</v>
      </c>
      <c r="F81" s="156">
        <v>65</v>
      </c>
      <c r="G81" s="132"/>
      <c r="H81" s="132"/>
    </row>
    <row r="82" spans="1:8" ht="15.75" thickBot="1" x14ac:dyDescent="0.3">
      <c r="A82" s="129"/>
      <c r="B82" s="130" t="s">
        <v>7</v>
      </c>
      <c r="C82" s="130" t="s">
        <v>172</v>
      </c>
      <c r="D82" s="131" t="s">
        <v>243</v>
      </c>
      <c r="E82" s="132"/>
      <c r="F82" s="168" t="s">
        <v>7</v>
      </c>
      <c r="G82" s="169" t="s">
        <v>172</v>
      </c>
      <c r="H82" s="170" t="s">
        <v>243</v>
      </c>
    </row>
    <row r="83" spans="1:8" x14ac:dyDescent="0.25">
      <c r="A83" s="136"/>
      <c r="B83" s="137"/>
      <c r="C83" s="137"/>
      <c r="D83" s="138"/>
      <c r="E83" s="171"/>
      <c r="F83" s="172"/>
      <c r="G83" s="173"/>
      <c r="H83" s="174"/>
    </row>
    <row r="84" spans="1:8" x14ac:dyDescent="0.25">
      <c r="A84" s="142" t="s">
        <v>574</v>
      </c>
      <c r="B84" s="143">
        <v>8.5</v>
      </c>
      <c r="C84" s="143">
        <v>0</v>
      </c>
      <c r="D84" s="144">
        <v>7</v>
      </c>
      <c r="E84" s="124"/>
      <c r="F84" s="145">
        <f>F81*F5*B84</f>
        <v>668.52499999999998</v>
      </c>
      <c r="G84" s="146">
        <f>F81*F5*C84</f>
        <v>0</v>
      </c>
      <c r="H84" s="147">
        <f>F81*F5*D84</f>
        <v>550.54999999999995</v>
      </c>
    </row>
    <row r="85" spans="1:8" x14ac:dyDescent="0.25">
      <c r="A85" s="142" t="s">
        <v>575</v>
      </c>
      <c r="B85" s="143">
        <v>0</v>
      </c>
      <c r="C85" s="143">
        <v>0</v>
      </c>
      <c r="D85" s="144">
        <v>0</v>
      </c>
      <c r="E85" s="124"/>
      <c r="F85" s="145">
        <f>F81*F5*B85</f>
        <v>0</v>
      </c>
      <c r="G85" s="146">
        <f>F81*F5*C85</f>
        <v>0</v>
      </c>
      <c r="H85" s="147">
        <f>F81*F5*D85</f>
        <v>0</v>
      </c>
    </row>
    <row r="86" spans="1:8" x14ac:dyDescent="0.25">
      <c r="A86" s="142" t="s">
        <v>561</v>
      </c>
      <c r="B86" s="148">
        <f>SUM(B84:B85)</f>
        <v>8.5</v>
      </c>
      <c r="C86" s="148">
        <f>SUM(C84:C85)</f>
        <v>0</v>
      </c>
      <c r="D86" s="149">
        <f>SUM(D84:D85)</f>
        <v>7</v>
      </c>
      <c r="E86" s="124"/>
      <c r="F86" s="150">
        <f>SUM(F84:F85)</f>
        <v>668.52499999999998</v>
      </c>
      <c r="G86" s="151">
        <f>SUM(G84:G85)</f>
        <v>0</v>
      </c>
      <c r="H86" s="152">
        <f>SUM(H84:H85)</f>
        <v>550.54999999999995</v>
      </c>
    </row>
    <row r="87" spans="1:8" x14ac:dyDescent="0.25">
      <c r="A87" s="142"/>
      <c r="B87" s="153"/>
      <c r="C87" s="153"/>
      <c r="D87" s="154"/>
      <c r="E87" s="124"/>
      <c r="F87" s="145"/>
      <c r="G87" s="146"/>
      <c r="H87" s="147"/>
    </row>
    <row r="88" spans="1:8" ht="15.75" thickBot="1" x14ac:dyDescent="0.3">
      <c r="A88" s="155" t="s">
        <v>562</v>
      </c>
      <c r="B88" s="115">
        <f>B86+C86+D86</f>
        <v>15.5</v>
      </c>
      <c r="C88" s="116"/>
      <c r="D88" s="117"/>
      <c r="E88" s="124"/>
      <c r="F88" s="118">
        <f>F86+G86+H86</f>
        <v>1219.0749999999998</v>
      </c>
      <c r="G88" s="119"/>
      <c r="H88" s="120"/>
    </row>
    <row r="92" spans="1:8" ht="34.5" customHeight="1" thickBot="1" x14ac:dyDescent="0.3">
      <c r="A92" s="121" t="s">
        <v>545</v>
      </c>
      <c r="B92" s="121"/>
      <c r="C92" s="121"/>
      <c r="D92" s="121"/>
      <c r="E92" s="124" t="s">
        <v>558</v>
      </c>
      <c r="F92" s="156">
        <v>350</v>
      </c>
      <c r="G92" s="132"/>
      <c r="H92" s="132"/>
    </row>
    <row r="93" spans="1:8" ht="15.75" thickBot="1" x14ac:dyDescent="0.3">
      <c r="A93" s="129"/>
      <c r="B93" s="130" t="s">
        <v>7</v>
      </c>
      <c r="C93" s="130" t="s">
        <v>172</v>
      </c>
      <c r="D93" s="131" t="s">
        <v>243</v>
      </c>
      <c r="E93" s="132"/>
      <c r="F93" s="168" t="s">
        <v>7</v>
      </c>
      <c r="G93" s="169" t="s">
        <v>172</v>
      </c>
      <c r="H93" s="170" t="s">
        <v>243</v>
      </c>
    </row>
    <row r="94" spans="1:8" x14ac:dyDescent="0.25">
      <c r="A94" s="136"/>
      <c r="B94" s="137"/>
      <c r="C94" s="137"/>
      <c r="D94" s="138"/>
      <c r="E94" s="171"/>
      <c r="F94" s="172"/>
      <c r="G94" s="173"/>
      <c r="H94" s="174"/>
    </row>
    <row r="95" spans="1:8" x14ac:dyDescent="0.25">
      <c r="A95" s="142" t="s">
        <v>579</v>
      </c>
      <c r="B95" s="143">
        <v>0</v>
      </c>
      <c r="C95" s="143">
        <v>0</v>
      </c>
      <c r="D95" s="144">
        <v>0</v>
      </c>
      <c r="E95" s="124"/>
      <c r="F95" s="145">
        <f>F92*F5*B95</f>
        <v>0</v>
      </c>
      <c r="G95" s="146">
        <f>F92*F5*C95</f>
        <v>0</v>
      </c>
      <c r="H95" s="147">
        <f>F92*F5*D95</f>
        <v>0</v>
      </c>
    </row>
    <row r="96" spans="1:8" x14ac:dyDescent="0.25">
      <c r="A96" s="142" t="s">
        <v>578</v>
      </c>
      <c r="B96" s="143">
        <v>0</v>
      </c>
      <c r="C96" s="143">
        <v>0</v>
      </c>
      <c r="D96" s="144">
        <v>0.3</v>
      </c>
      <c r="E96" s="124"/>
      <c r="F96" s="145">
        <f>F92*F5*B96</f>
        <v>0</v>
      </c>
      <c r="G96" s="146">
        <f>F92*F5*C96</f>
        <v>0</v>
      </c>
      <c r="H96" s="147">
        <f>F92*F5*D96</f>
        <v>127.05</v>
      </c>
    </row>
    <row r="97" spans="1:8" x14ac:dyDescent="0.25">
      <c r="A97" s="142" t="s">
        <v>561</v>
      </c>
      <c r="B97" s="148">
        <f>SUM(B95:B96)</f>
        <v>0</v>
      </c>
      <c r="C97" s="148">
        <f>SUM(C95:C96)</f>
        <v>0</v>
      </c>
      <c r="D97" s="149">
        <f>SUM(D95:D96)</f>
        <v>0.3</v>
      </c>
      <c r="E97" s="124"/>
      <c r="F97" s="150">
        <f>SUM(F95:F96)</f>
        <v>0</v>
      </c>
      <c r="G97" s="151">
        <f>SUM(G95:G96)</f>
        <v>0</v>
      </c>
      <c r="H97" s="152">
        <f>SUM(H95:H96)</f>
        <v>127.05</v>
      </c>
    </row>
    <row r="98" spans="1:8" x14ac:dyDescent="0.25">
      <c r="A98" s="142"/>
      <c r="B98" s="153"/>
      <c r="C98" s="153"/>
      <c r="D98" s="154"/>
      <c r="E98" s="124"/>
      <c r="F98" s="145"/>
      <c r="G98" s="146"/>
      <c r="H98" s="147"/>
    </row>
    <row r="99" spans="1:8" ht="15.75" thickBot="1" x14ac:dyDescent="0.3">
      <c r="A99" s="155" t="s">
        <v>562</v>
      </c>
      <c r="B99" s="115">
        <f>B97+C97+D97</f>
        <v>0.3</v>
      </c>
      <c r="C99" s="116"/>
      <c r="D99" s="117"/>
      <c r="E99" s="124"/>
      <c r="F99" s="118">
        <f>F97+G97+H97</f>
        <v>127.05</v>
      </c>
      <c r="G99" s="119"/>
      <c r="H99" s="120"/>
    </row>
    <row r="101" spans="1:8" ht="33" customHeight="1" thickBot="1" x14ac:dyDescent="0.3">
      <c r="A101" s="121" t="s">
        <v>549</v>
      </c>
      <c r="B101" s="121"/>
      <c r="C101" s="121"/>
      <c r="D101" s="121"/>
      <c r="E101" s="124" t="s">
        <v>558</v>
      </c>
      <c r="F101" s="156">
        <v>7</v>
      </c>
      <c r="G101" s="132"/>
      <c r="H101" s="132"/>
    </row>
    <row r="102" spans="1:8" ht="15.75" thickBot="1" x14ac:dyDescent="0.3">
      <c r="A102" s="129"/>
      <c r="B102" s="130" t="s">
        <v>7</v>
      </c>
      <c r="C102" s="130" t="s">
        <v>172</v>
      </c>
      <c r="D102" s="131" t="s">
        <v>243</v>
      </c>
      <c r="E102" s="132"/>
      <c r="F102" s="168" t="s">
        <v>7</v>
      </c>
      <c r="G102" s="169" t="s">
        <v>172</v>
      </c>
      <c r="H102" s="170" t="s">
        <v>243</v>
      </c>
    </row>
    <row r="103" spans="1:8" x14ac:dyDescent="0.25">
      <c r="A103" s="136"/>
      <c r="B103" s="137"/>
      <c r="C103" s="137"/>
      <c r="D103" s="138"/>
      <c r="E103" s="171"/>
      <c r="F103" s="172"/>
      <c r="G103" s="173"/>
      <c r="H103" s="174"/>
    </row>
    <row r="104" spans="1:8" x14ac:dyDescent="0.25">
      <c r="A104" s="142" t="s">
        <v>566</v>
      </c>
      <c r="B104" s="143">
        <v>0</v>
      </c>
      <c r="C104" s="143">
        <v>0</v>
      </c>
      <c r="D104" s="144">
        <v>30</v>
      </c>
      <c r="E104" s="124"/>
      <c r="F104" s="145">
        <f>F101*F5*B104</f>
        <v>0</v>
      </c>
      <c r="G104" s="146">
        <f>F101*F5*C104</f>
        <v>0</v>
      </c>
      <c r="H104" s="147">
        <f>F101*F5*D104</f>
        <v>254.09999999999997</v>
      </c>
    </row>
    <row r="105" spans="1:8" x14ac:dyDescent="0.25">
      <c r="A105" s="142" t="s">
        <v>567</v>
      </c>
      <c r="B105" s="143">
        <v>0</v>
      </c>
      <c r="C105" s="143">
        <v>0</v>
      </c>
      <c r="D105" s="144">
        <v>0</v>
      </c>
      <c r="E105" s="124"/>
      <c r="F105" s="145">
        <f>F101*F5*B105</f>
        <v>0</v>
      </c>
      <c r="G105" s="146">
        <f>F101*F5*C105</f>
        <v>0</v>
      </c>
      <c r="H105" s="147">
        <f>F101*F5*D105</f>
        <v>0</v>
      </c>
    </row>
    <row r="106" spans="1:8" x14ac:dyDescent="0.25">
      <c r="A106" s="142" t="s">
        <v>561</v>
      </c>
      <c r="B106" s="148">
        <f>SUM(B104:B105)</f>
        <v>0</v>
      </c>
      <c r="C106" s="148">
        <f>SUM(C104:C105)</f>
        <v>0</v>
      </c>
      <c r="D106" s="149">
        <f>SUM(D104:D105)</f>
        <v>30</v>
      </c>
      <c r="E106" s="124"/>
      <c r="F106" s="150">
        <f>SUM(F104:F105)</f>
        <v>0</v>
      </c>
      <c r="G106" s="151">
        <f>SUM(G104:G105)</f>
        <v>0</v>
      </c>
      <c r="H106" s="152">
        <f>SUM(H104:H105)</f>
        <v>254.09999999999997</v>
      </c>
    </row>
    <row r="107" spans="1:8" x14ac:dyDescent="0.25">
      <c r="A107" s="142"/>
      <c r="B107" s="153"/>
      <c r="C107" s="153"/>
      <c r="D107" s="154"/>
      <c r="E107" s="124"/>
      <c r="F107" s="145"/>
      <c r="G107" s="146"/>
      <c r="H107" s="147"/>
    </row>
    <row r="108" spans="1:8" ht="15.75" thickBot="1" x14ac:dyDescent="0.3">
      <c r="A108" s="155" t="s">
        <v>562</v>
      </c>
      <c r="B108" s="115">
        <f>B106+C106+D106</f>
        <v>30</v>
      </c>
      <c r="C108" s="116"/>
      <c r="D108" s="117"/>
      <c r="E108" s="124"/>
      <c r="F108" s="118">
        <f>F106+G106+H106</f>
        <v>254.09999999999997</v>
      </c>
      <c r="G108" s="119"/>
      <c r="H108" s="120"/>
    </row>
    <row r="110" spans="1:8" ht="15.75" thickBot="1" x14ac:dyDescent="0.3">
      <c r="A110" s="121" t="s">
        <v>550</v>
      </c>
      <c r="B110" s="121"/>
      <c r="C110" s="121"/>
      <c r="D110" s="121"/>
      <c r="E110" s="124" t="s">
        <v>558</v>
      </c>
      <c r="F110" s="156">
        <v>40</v>
      </c>
      <c r="G110" s="132"/>
      <c r="H110" s="132"/>
    </row>
    <row r="111" spans="1:8" ht="15.75" thickBot="1" x14ac:dyDescent="0.3">
      <c r="A111" s="129"/>
      <c r="B111" s="130" t="s">
        <v>7</v>
      </c>
      <c r="C111" s="130" t="s">
        <v>172</v>
      </c>
      <c r="D111" s="131" t="s">
        <v>243</v>
      </c>
      <c r="E111" s="132"/>
      <c r="F111" s="168" t="s">
        <v>7</v>
      </c>
      <c r="G111" s="169" t="s">
        <v>172</v>
      </c>
      <c r="H111" s="170" t="s">
        <v>243</v>
      </c>
    </row>
    <row r="112" spans="1:8" x14ac:dyDescent="0.25">
      <c r="A112" s="136"/>
      <c r="B112" s="137"/>
      <c r="C112" s="137"/>
      <c r="D112" s="138"/>
      <c r="E112" s="171"/>
      <c r="F112" s="172"/>
      <c r="G112" s="173"/>
      <c r="H112" s="174"/>
    </row>
    <row r="113" spans="1:8" x14ac:dyDescent="0.25">
      <c r="A113" s="142" t="s">
        <v>576</v>
      </c>
      <c r="B113" s="143">
        <v>0</v>
      </c>
      <c r="C113" s="143">
        <v>0</v>
      </c>
      <c r="D113" s="144">
        <v>1</v>
      </c>
      <c r="E113" s="124"/>
      <c r="F113" s="145">
        <f>F110*F5*B113</f>
        <v>0</v>
      </c>
      <c r="G113" s="146">
        <f>F110*F5*C113</f>
        <v>0</v>
      </c>
      <c r="H113" s="147">
        <f>F110*F5*D113</f>
        <v>48.4</v>
      </c>
    </row>
    <row r="114" spans="1:8" x14ac:dyDescent="0.25">
      <c r="A114" s="142" t="s">
        <v>577</v>
      </c>
      <c r="B114" s="143">
        <v>0</v>
      </c>
      <c r="C114" s="143">
        <v>0</v>
      </c>
      <c r="D114" s="144">
        <v>0</v>
      </c>
      <c r="E114" s="124"/>
      <c r="F114" s="145">
        <f>F110*F5*B114</f>
        <v>0</v>
      </c>
      <c r="G114" s="146">
        <f>F110*F5*C114</f>
        <v>0</v>
      </c>
      <c r="H114" s="147">
        <f>F110*F5*D114</f>
        <v>0</v>
      </c>
    </row>
    <row r="115" spans="1:8" x14ac:dyDescent="0.25">
      <c r="A115" s="142" t="s">
        <v>561</v>
      </c>
      <c r="B115" s="148">
        <f>SUM(B113:B114)</f>
        <v>0</v>
      </c>
      <c r="C115" s="148">
        <f>SUM(C113:C114)</f>
        <v>0</v>
      </c>
      <c r="D115" s="149">
        <f>SUM(D113:D114)</f>
        <v>1</v>
      </c>
      <c r="E115" s="124"/>
      <c r="F115" s="150">
        <f>SUM(F113:F114)</f>
        <v>0</v>
      </c>
      <c r="G115" s="151">
        <f>SUM(G113:G114)</f>
        <v>0</v>
      </c>
      <c r="H115" s="152">
        <f>SUM(H113:H114)</f>
        <v>48.4</v>
      </c>
    </row>
    <row r="116" spans="1:8" x14ac:dyDescent="0.25">
      <c r="A116" s="142"/>
      <c r="B116" s="153"/>
      <c r="C116" s="153"/>
      <c r="D116" s="154"/>
      <c r="E116" s="124"/>
      <c r="F116" s="145"/>
      <c r="G116" s="146"/>
      <c r="H116" s="147"/>
    </row>
    <row r="117" spans="1:8" ht="15.75" thickBot="1" x14ac:dyDescent="0.3">
      <c r="A117" s="155" t="s">
        <v>562</v>
      </c>
      <c r="B117" s="115">
        <f>B115+C115+D115</f>
        <v>1</v>
      </c>
      <c r="C117" s="116"/>
      <c r="D117" s="117"/>
      <c r="E117" s="124"/>
      <c r="F117" s="118">
        <f>F115+G115+H115</f>
        <v>48.4</v>
      </c>
      <c r="G117" s="119"/>
      <c r="H117" s="120"/>
    </row>
    <row r="119" spans="1:8" ht="15.75" thickBot="1" x14ac:dyDescent="0.3">
      <c r="A119" s="121" t="s">
        <v>552</v>
      </c>
      <c r="B119" s="121"/>
      <c r="C119" s="121"/>
      <c r="D119" s="121"/>
      <c r="E119" s="124" t="s">
        <v>558</v>
      </c>
      <c r="F119" s="156">
        <v>40</v>
      </c>
      <c r="G119" s="132"/>
      <c r="H119" s="132"/>
    </row>
    <row r="120" spans="1:8" ht="15.75" thickBot="1" x14ac:dyDescent="0.3">
      <c r="A120" s="129"/>
      <c r="B120" s="130" t="s">
        <v>7</v>
      </c>
      <c r="C120" s="130" t="s">
        <v>172</v>
      </c>
      <c r="D120" s="131" t="s">
        <v>243</v>
      </c>
      <c r="E120" s="132"/>
      <c r="F120" s="168" t="s">
        <v>7</v>
      </c>
      <c r="G120" s="169" t="s">
        <v>172</v>
      </c>
      <c r="H120" s="170" t="s">
        <v>243</v>
      </c>
    </row>
    <row r="121" spans="1:8" x14ac:dyDescent="0.25">
      <c r="A121" s="136"/>
      <c r="B121" s="137"/>
      <c r="C121" s="137"/>
      <c r="D121" s="138"/>
      <c r="E121" s="171"/>
      <c r="F121" s="172"/>
      <c r="G121" s="173"/>
      <c r="H121" s="174"/>
    </row>
    <row r="122" spans="1:8" x14ac:dyDescent="0.25">
      <c r="A122" s="142" t="s">
        <v>576</v>
      </c>
      <c r="B122" s="143">
        <v>0</v>
      </c>
      <c r="C122" s="143">
        <v>0</v>
      </c>
      <c r="D122" s="144">
        <v>1</v>
      </c>
      <c r="E122" s="124"/>
      <c r="F122" s="145">
        <f>F119*F5*B122</f>
        <v>0</v>
      </c>
      <c r="G122" s="146">
        <f>F119*F5*C122</f>
        <v>0</v>
      </c>
      <c r="H122" s="147">
        <f>F119*F5*D122</f>
        <v>48.4</v>
      </c>
    </row>
    <row r="123" spans="1:8" x14ac:dyDescent="0.25">
      <c r="A123" s="142" t="s">
        <v>577</v>
      </c>
      <c r="B123" s="143">
        <v>0</v>
      </c>
      <c r="C123" s="143">
        <v>0</v>
      </c>
      <c r="D123" s="144">
        <v>0</v>
      </c>
      <c r="E123" s="124"/>
      <c r="F123" s="145">
        <f>F119*F5*B123</f>
        <v>0</v>
      </c>
      <c r="G123" s="146">
        <f>F119*F5*C123</f>
        <v>0</v>
      </c>
      <c r="H123" s="147">
        <f>F119*F5*D123</f>
        <v>0</v>
      </c>
    </row>
    <row r="124" spans="1:8" x14ac:dyDescent="0.25">
      <c r="A124" s="142" t="s">
        <v>561</v>
      </c>
      <c r="B124" s="148">
        <f>SUM(B122:B123)</f>
        <v>0</v>
      </c>
      <c r="C124" s="148">
        <f>SUM(C122:C123)</f>
        <v>0</v>
      </c>
      <c r="D124" s="149">
        <f>SUM(D122:D123)</f>
        <v>1</v>
      </c>
      <c r="E124" s="124"/>
      <c r="F124" s="150">
        <f>SUM(F122:F123)</f>
        <v>0</v>
      </c>
      <c r="G124" s="151">
        <f>SUM(G122:G123)</f>
        <v>0</v>
      </c>
      <c r="H124" s="152">
        <f>SUM(H122:H123)</f>
        <v>48.4</v>
      </c>
    </row>
    <row r="125" spans="1:8" x14ac:dyDescent="0.25">
      <c r="A125" s="142"/>
      <c r="B125" s="153"/>
      <c r="C125" s="153"/>
      <c r="D125" s="154"/>
      <c r="E125" s="124"/>
      <c r="F125" s="145"/>
      <c r="G125" s="146"/>
      <c r="H125" s="147"/>
    </row>
    <row r="126" spans="1:8" ht="15.75" thickBot="1" x14ac:dyDescent="0.3">
      <c r="A126" s="155" t="s">
        <v>562</v>
      </c>
      <c r="B126" s="115">
        <f>B124+C124+D124</f>
        <v>1</v>
      </c>
      <c r="C126" s="116"/>
      <c r="D126" s="117"/>
      <c r="E126" s="124"/>
      <c r="F126" s="118">
        <f>F124+G124+H124</f>
        <v>48.4</v>
      </c>
      <c r="G126" s="119"/>
      <c r="H126" s="120"/>
    </row>
    <row r="127" spans="1:8" x14ac:dyDescent="0.25">
      <c r="A127" s="165"/>
      <c r="B127" s="166"/>
      <c r="C127" s="166"/>
      <c r="D127" s="166"/>
      <c r="E127" s="124"/>
      <c r="F127" s="167"/>
      <c r="G127" s="167"/>
      <c r="H127" s="167"/>
    </row>
    <row r="128" spans="1:8" x14ac:dyDescent="0.25">
      <c r="A128" s="165"/>
      <c r="B128" s="166"/>
      <c r="C128" s="166"/>
      <c r="D128" s="166"/>
      <c r="E128" s="124"/>
      <c r="F128" s="167"/>
      <c r="G128" s="167"/>
      <c r="H128" s="167"/>
    </row>
    <row r="129" spans="1:8" x14ac:dyDescent="0.25">
      <c r="A129" s="165"/>
      <c r="B129" s="166"/>
      <c r="C129" s="166"/>
      <c r="D129" s="166"/>
      <c r="E129" s="124"/>
      <c r="F129" s="167"/>
      <c r="G129" s="167"/>
      <c r="H129" s="167"/>
    </row>
    <row r="130" spans="1:8" x14ac:dyDescent="0.25">
      <c r="A130" s="165"/>
      <c r="B130" s="166"/>
      <c r="C130" s="166"/>
      <c r="D130" s="166"/>
      <c r="E130" s="124"/>
      <c r="F130" s="167"/>
      <c r="G130" s="167"/>
      <c r="H130" s="167"/>
    </row>
    <row r="131" spans="1:8" x14ac:dyDescent="0.25">
      <c r="A131" s="165"/>
      <c r="B131" s="166"/>
      <c r="C131" s="166"/>
      <c r="D131" s="166"/>
      <c r="E131" s="124"/>
      <c r="F131" s="167"/>
      <c r="G131" s="167"/>
      <c r="H131" s="167"/>
    </row>
    <row r="132" spans="1:8" x14ac:dyDescent="0.25">
      <c r="A132" s="165"/>
      <c r="B132" s="166"/>
      <c r="C132" s="166"/>
      <c r="D132" s="166"/>
      <c r="E132" s="124"/>
      <c r="F132" s="167"/>
      <c r="G132" s="167"/>
      <c r="H132" s="167"/>
    </row>
    <row r="133" spans="1:8" x14ac:dyDescent="0.25">
      <c r="A133" s="165"/>
      <c r="B133" s="166"/>
      <c r="C133" s="166"/>
      <c r="D133" s="166"/>
      <c r="E133" s="124"/>
      <c r="F133" s="167"/>
      <c r="G133" s="167"/>
      <c r="H133" s="167"/>
    </row>
    <row r="135" spans="1:8" ht="29.25" customHeight="1" thickBot="1" x14ac:dyDescent="0.3">
      <c r="A135" s="114" t="s">
        <v>554</v>
      </c>
      <c r="B135" s="114"/>
      <c r="C135" s="114"/>
      <c r="D135" s="114"/>
      <c r="E135" s="124" t="s">
        <v>558</v>
      </c>
      <c r="F135" s="156">
        <v>299</v>
      </c>
      <c r="G135" s="124"/>
      <c r="H135" s="124"/>
    </row>
    <row r="136" spans="1:8" ht="15.75" thickBot="1" x14ac:dyDescent="0.3">
      <c r="A136" s="129"/>
      <c r="B136" s="130" t="s">
        <v>7</v>
      </c>
      <c r="C136" s="130" t="s">
        <v>172</v>
      </c>
      <c r="D136" s="131" t="s">
        <v>243</v>
      </c>
      <c r="E136" s="132"/>
      <c r="F136" s="157" t="s">
        <v>7</v>
      </c>
      <c r="G136" s="158" t="s">
        <v>172</v>
      </c>
      <c r="H136" s="159" t="s">
        <v>243</v>
      </c>
    </row>
    <row r="137" spans="1:8" x14ac:dyDescent="0.25">
      <c r="A137" s="160"/>
      <c r="B137" s="161"/>
      <c r="C137" s="161"/>
      <c r="D137" s="162"/>
      <c r="E137" s="122"/>
      <c r="F137" s="139"/>
      <c r="G137" s="140"/>
      <c r="H137" s="141"/>
    </row>
    <row r="138" spans="1:8" x14ac:dyDescent="0.25">
      <c r="A138" s="142" t="s">
        <v>563</v>
      </c>
      <c r="B138" s="143">
        <v>0</v>
      </c>
      <c r="C138" s="143">
        <v>0</v>
      </c>
      <c r="D138" s="144">
        <v>1</v>
      </c>
      <c r="E138" s="124"/>
      <c r="F138" s="145">
        <f>F135*F5*B138</f>
        <v>0</v>
      </c>
      <c r="G138" s="146">
        <f>F135*F5*C138</f>
        <v>0</v>
      </c>
      <c r="H138" s="147">
        <f>F135*F5*D138</f>
        <v>361.78999999999996</v>
      </c>
    </row>
    <row r="139" spans="1:8" x14ac:dyDescent="0.25">
      <c r="A139" s="142" t="s">
        <v>564</v>
      </c>
      <c r="B139" s="143">
        <v>0</v>
      </c>
      <c r="C139" s="143">
        <v>0</v>
      </c>
      <c r="D139" s="144">
        <v>0</v>
      </c>
      <c r="E139" s="124"/>
      <c r="F139" s="145">
        <f>F135*F5*B139</f>
        <v>0</v>
      </c>
      <c r="G139" s="146">
        <f>F135*F5*C139</f>
        <v>0</v>
      </c>
      <c r="H139" s="147">
        <f>F135*F5*D139</f>
        <v>0</v>
      </c>
    </row>
    <row r="140" spans="1:8" x14ac:dyDescent="0.25">
      <c r="A140" s="142" t="s">
        <v>565</v>
      </c>
      <c r="B140" s="148">
        <f>SUM(B138:B139)</f>
        <v>0</v>
      </c>
      <c r="C140" s="148">
        <f>SUM(C138:C139)</f>
        <v>0</v>
      </c>
      <c r="D140" s="149">
        <f>SUM(D138:D139)</f>
        <v>1</v>
      </c>
      <c r="E140" s="124"/>
      <c r="F140" s="150">
        <f>SUM(F138:F139)</f>
        <v>0</v>
      </c>
      <c r="G140" s="151">
        <f>SUM(G138:G139)</f>
        <v>0</v>
      </c>
      <c r="H140" s="152">
        <f>SUM(H138:H139)</f>
        <v>361.78999999999996</v>
      </c>
    </row>
    <row r="141" spans="1:8" x14ac:dyDescent="0.25">
      <c r="A141" s="142"/>
      <c r="B141" s="163"/>
      <c r="C141" s="163"/>
      <c r="D141" s="164"/>
      <c r="E141" s="124"/>
      <c r="F141" s="145"/>
      <c r="G141" s="146"/>
      <c r="H141" s="147"/>
    </row>
    <row r="142" spans="1:8" ht="15.75" thickBot="1" x14ac:dyDescent="0.3">
      <c r="A142" s="155" t="s">
        <v>562</v>
      </c>
      <c r="B142" s="115">
        <f>B140+C140+D140</f>
        <v>1</v>
      </c>
      <c r="C142" s="116"/>
      <c r="D142" s="117"/>
      <c r="E142" s="124"/>
      <c r="F142" s="118">
        <f>F140+G140+H140</f>
        <v>361.78999999999996</v>
      </c>
      <c r="G142" s="119"/>
      <c r="H142" s="120"/>
    </row>
    <row r="145" spans="1:8" ht="34.5" customHeight="1" thickBot="1" x14ac:dyDescent="0.3">
      <c r="A145" s="114" t="s">
        <v>556</v>
      </c>
      <c r="B145" s="114"/>
      <c r="C145" s="114"/>
      <c r="D145" s="114"/>
      <c r="E145" s="124" t="s">
        <v>558</v>
      </c>
      <c r="F145" s="156">
        <v>15</v>
      </c>
      <c r="G145" s="124"/>
      <c r="H145" s="124"/>
    </row>
    <row r="146" spans="1:8" ht="15.75" thickBot="1" x14ac:dyDescent="0.3">
      <c r="A146" s="129"/>
      <c r="B146" s="130" t="s">
        <v>7</v>
      </c>
      <c r="C146" s="130" t="s">
        <v>172</v>
      </c>
      <c r="D146" s="131" t="s">
        <v>243</v>
      </c>
      <c r="E146" s="132"/>
      <c r="F146" s="157" t="s">
        <v>7</v>
      </c>
      <c r="G146" s="158" t="s">
        <v>172</v>
      </c>
      <c r="H146" s="159" t="s">
        <v>243</v>
      </c>
    </row>
    <row r="147" spans="1:8" x14ac:dyDescent="0.25">
      <c r="A147" s="160"/>
      <c r="B147" s="161"/>
      <c r="C147" s="161"/>
      <c r="D147" s="162"/>
      <c r="E147" s="122"/>
      <c r="F147" s="139"/>
      <c r="G147" s="140"/>
      <c r="H147" s="141"/>
    </row>
    <row r="148" spans="1:8" x14ac:dyDescent="0.25">
      <c r="A148" s="142" t="s">
        <v>580</v>
      </c>
      <c r="B148" s="143">
        <v>0</v>
      </c>
      <c r="C148" s="143">
        <v>0</v>
      </c>
      <c r="D148" s="144">
        <v>41</v>
      </c>
      <c r="E148" s="124"/>
      <c r="F148" s="145">
        <f>F145*F5*B148</f>
        <v>0</v>
      </c>
      <c r="G148" s="146">
        <f>F145*F5*C148</f>
        <v>0</v>
      </c>
      <c r="H148" s="147">
        <f>F145*F5*D148</f>
        <v>744.15</v>
      </c>
    </row>
    <row r="149" spans="1:8" x14ac:dyDescent="0.25">
      <c r="A149" s="142" t="s">
        <v>581</v>
      </c>
      <c r="B149" s="143">
        <v>0</v>
      </c>
      <c r="C149" s="143">
        <v>0</v>
      </c>
      <c r="D149" s="144">
        <v>0</v>
      </c>
      <c r="E149" s="124"/>
      <c r="F149" s="145">
        <f>F145*F5*B149</f>
        <v>0</v>
      </c>
      <c r="G149" s="146">
        <f>F145*F5*C149</f>
        <v>0</v>
      </c>
      <c r="H149" s="147">
        <f>F145*F5*D149</f>
        <v>0</v>
      </c>
    </row>
    <row r="150" spans="1:8" x14ac:dyDescent="0.25">
      <c r="A150" s="142" t="s">
        <v>565</v>
      </c>
      <c r="B150" s="148">
        <f>SUM(B148:B149)</f>
        <v>0</v>
      </c>
      <c r="C150" s="148">
        <f>SUM(C148:C149)</f>
        <v>0</v>
      </c>
      <c r="D150" s="149">
        <f>SUM(D148:D149)</f>
        <v>41</v>
      </c>
      <c r="E150" s="124"/>
      <c r="F150" s="150">
        <f>SUM(F148:F149)</f>
        <v>0</v>
      </c>
      <c r="G150" s="151">
        <f>SUM(G148:G149)</f>
        <v>0</v>
      </c>
      <c r="H150" s="152">
        <f>SUM(H148:H149)</f>
        <v>744.15</v>
      </c>
    </row>
    <row r="151" spans="1:8" x14ac:dyDescent="0.25">
      <c r="A151" s="142"/>
      <c r="B151" s="163"/>
      <c r="C151" s="163"/>
      <c r="D151" s="164"/>
      <c r="E151" s="124"/>
      <c r="F151" s="145"/>
      <c r="G151" s="146"/>
      <c r="H151" s="147"/>
    </row>
    <row r="152" spans="1:8" ht="15.75" thickBot="1" x14ac:dyDescent="0.3">
      <c r="A152" s="155" t="s">
        <v>562</v>
      </c>
      <c r="B152" s="115">
        <f>B150+C150+D150</f>
        <v>41</v>
      </c>
      <c r="C152" s="116"/>
      <c r="D152" s="117"/>
      <c r="E152" s="124"/>
      <c r="F152" s="118">
        <f>F150+G150+H150</f>
        <v>744.15</v>
      </c>
      <c r="G152" s="119"/>
      <c r="H152" s="120"/>
    </row>
    <row r="154" spans="1:8" ht="33" customHeight="1" thickBot="1" x14ac:dyDescent="0.3">
      <c r="A154" s="114" t="s">
        <v>546</v>
      </c>
      <c r="B154" s="114"/>
      <c r="C154" s="114"/>
      <c r="D154" s="114"/>
      <c r="E154" s="124" t="s">
        <v>558</v>
      </c>
      <c r="F154" s="156">
        <v>30</v>
      </c>
      <c r="G154" s="124"/>
      <c r="H154" s="124"/>
    </row>
    <row r="155" spans="1:8" ht="15.75" thickBot="1" x14ac:dyDescent="0.3">
      <c r="A155" s="129"/>
      <c r="B155" s="130" t="s">
        <v>7</v>
      </c>
      <c r="C155" s="130" t="s">
        <v>172</v>
      </c>
      <c r="D155" s="131" t="s">
        <v>243</v>
      </c>
      <c r="E155" s="132"/>
      <c r="F155" s="157" t="s">
        <v>7</v>
      </c>
      <c r="G155" s="158" t="s">
        <v>172</v>
      </c>
      <c r="H155" s="159" t="s">
        <v>243</v>
      </c>
    </row>
    <row r="156" spans="1:8" x14ac:dyDescent="0.25">
      <c r="A156" s="160"/>
      <c r="B156" s="161"/>
      <c r="C156" s="161"/>
      <c r="D156" s="162"/>
      <c r="E156" s="122"/>
      <c r="F156" s="139"/>
      <c r="G156" s="140"/>
      <c r="H156" s="141"/>
    </row>
    <row r="157" spans="1:8" x14ac:dyDescent="0.25">
      <c r="A157" s="142" t="s">
        <v>563</v>
      </c>
      <c r="B157" s="143">
        <v>0</v>
      </c>
      <c r="C157" s="143">
        <v>8</v>
      </c>
      <c r="D157" s="144">
        <v>10</v>
      </c>
      <c r="E157" s="124"/>
      <c r="F157" s="145">
        <f>F154*F5*B157</f>
        <v>0</v>
      </c>
      <c r="G157" s="146">
        <f>F154*F5*C157</f>
        <v>290.39999999999998</v>
      </c>
      <c r="H157" s="147">
        <f>F154*F5*D157</f>
        <v>363</v>
      </c>
    </row>
    <row r="158" spans="1:8" x14ac:dyDescent="0.25">
      <c r="A158" s="142" t="s">
        <v>564</v>
      </c>
      <c r="B158" s="143">
        <v>0</v>
      </c>
      <c r="C158" s="143">
        <v>0</v>
      </c>
      <c r="D158" s="144">
        <v>0</v>
      </c>
      <c r="E158" s="124"/>
      <c r="F158" s="145">
        <f>F154*F5*B158</f>
        <v>0</v>
      </c>
      <c r="G158" s="146">
        <f>F154*F5*C158</f>
        <v>0</v>
      </c>
      <c r="H158" s="147">
        <f>F154*F5*D158</f>
        <v>0</v>
      </c>
    </row>
    <row r="159" spans="1:8" x14ac:dyDescent="0.25">
      <c r="A159" s="142" t="s">
        <v>565</v>
      </c>
      <c r="B159" s="148">
        <f>SUM(B157:B158)</f>
        <v>0</v>
      </c>
      <c r="C159" s="148">
        <f>SUM(C157:C158)</f>
        <v>8</v>
      </c>
      <c r="D159" s="149">
        <f>SUM(D157:D158)</f>
        <v>10</v>
      </c>
      <c r="E159" s="124"/>
      <c r="F159" s="150">
        <f>SUM(F157:F158)</f>
        <v>0</v>
      </c>
      <c r="G159" s="151">
        <f>SUM(G157:G158)</f>
        <v>290.39999999999998</v>
      </c>
      <c r="H159" s="152">
        <f>SUM(H157:H158)</f>
        <v>363</v>
      </c>
    </row>
    <row r="160" spans="1:8" x14ac:dyDescent="0.25">
      <c r="A160" s="142"/>
      <c r="B160" s="163"/>
      <c r="C160" s="163"/>
      <c r="D160" s="164"/>
      <c r="E160" s="124"/>
      <c r="F160" s="145"/>
      <c r="G160" s="146"/>
      <c r="H160" s="147"/>
    </row>
    <row r="161" spans="1:8" ht="15.75" thickBot="1" x14ac:dyDescent="0.3">
      <c r="A161" s="155" t="s">
        <v>562</v>
      </c>
      <c r="B161" s="115">
        <f>B159+C159+D159</f>
        <v>18</v>
      </c>
      <c r="C161" s="116"/>
      <c r="D161" s="117"/>
      <c r="E161" s="124"/>
      <c r="F161" s="118">
        <f>F159+G159+H159</f>
        <v>653.4</v>
      </c>
      <c r="G161" s="119"/>
      <c r="H161" s="120"/>
    </row>
    <row r="163" spans="1:8" ht="15.75" thickBot="1" x14ac:dyDescent="0.3"/>
    <row r="164" spans="1:8" ht="15.75" thickBot="1" x14ac:dyDescent="0.3">
      <c r="E164" s="176"/>
      <c r="F164" s="175" t="s">
        <v>7</v>
      </c>
      <c r="G164" s="169" t="s">
        <v>172</v>
      </c>
      <c r="H164" s="170" t="s">
        <v>243</v>
      </c>
    </row>
    <row r="165" spans="1:8" x14ac:dyDescent="0.25">
      <c r="E165" s="177" t="s">
        <v>582</v>
      </c>
      <c r="F165" s="178">
        <f>SUM(F11,F20,F29,F38,F50,F59,F68,F77,F86,F97,F106,F115,F124)</f>
        <v>9654.4689999999991</v>
      </c>
      <c r="G165" s="178">
        <f>SUM(G11,G20,G29,G38,G50,G59,G68,G77,G86,G97,G106,G115,G124,G159)</f>
        <v>2444.0789999999997</v>
      </c>
      <c r="H165" s="178">
        <f>SUM(H11,H20,H29,H38,H50,H59,H68,H77,H86,H97,H106,H115,H124,H140,H150,H159)</f>
        <v>10340.659999999998</v>
      </c>
    </row>
    <row r="166" spans="1:8" ht="15.75" thickBot="1" x14ac:dyDescent="0.3">
      <c r="E166" s="179" t="s">
        <v>583</v>
      </c>
      <c r="F166" s="180">
        <f>SUM(F165:G165:H165)</f>
        <v>22439.207999999999</v>
      </c>
      <c r="G166" s="181"/>
      <c r="H166" s="182"/>
    </row>
  </sheetData>
  <mergeCells count="50">
    <mergeCell ref="F166:H166"/>
    <mergeCell ref="A154:D154"/>
    <mergeCell ref="B161:D161"/>
    <mergeCell ref="F161:H161"/>
    <mergeCell ref="A135:D135"/>
    <mergeCell ref="B142:D142"/>
    <mergeCell ref="F142:H142"/>
    <mergeCell ref="A145:D145"/>
    <mergeCell ref="B152:D152"/>
    <mergeCell ref="F152:H152"/>
    <mergeCell ref="A110:D110"/>
    <mergeCell ref="B117:D117"/>
    <mergeCell ref="F117:H117"/>
    <mergeCell ref="A119:D119"/>
    <mergeCell ref="B126:D126"/>
    <mergeCell ref="F126:H126"/>
    <mergeCell ref="A92:D92"/>
    <mergeCell ref="B99:D99"/>
    <mergeCell ref="F99:H99"/>
    <mergeCell ref="A101:D101"/>
    <mergeCell ref="B108:D108"/>
    <mergeCell ref="F108:H108"/>
    <mergeCell ref="A72:D72"/>
    <mergeCell ref="B79:D79"/>
    <mergeCell ref="F79:H79"/>
    <mergeCell ref="A81:D81"/>
    <mergeCell ref="B88:D88"/>
    <mergeCell ref="F88:H88"/>
    <mergeCell ref="A54:D54"/>
    <mergeCell ref="B61:D61"/>
    <mergeCell ref="F61:H61"/>
    <mergeCell ref="A63:D63"/>
    <mergeCell ref="B70:D70"/>
    <mergeCell ref="F70:H70"/>
    <mergeCell ref="A33:D33"/>
    <mergeCell ref="B40:D40"/>
    <mergeCell ref="F40:H40"/>
    <mergeCell ref="A45:D45"/>
    <mergeCell ref="B52:D52"/>
    <mergeCell ref="F52:H52"/>
    <mergeCell ref="A6:D6"/>
    <mergeCell ref="B13:D13"/>
    <mergeCell ref="F13:H13"/>
    <mergeCell ref="A24:D24"/>
    <mergeCell ref="B31:D31"/>
    <mergeCell ref="F31:H31"/>
    <mergeCell ref="A5:D5"/>
    <mergeCell ref="B22:D22"/>
    <mergeCell ref="F22:H22"/>
    <mergeCell ref="A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Ceļu saraksts </vt:lpstr>
      <vt:lpstr>Ielu saraksts </vt:lpstr>
      <vt:lpstr>sadalījums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Rimants Jirgensons</cp:lastModifiedBy>
  <cp:lastPrinted>2016-09-26T11:07:08Z</cp:lastPrinted>
  <dcterms:created xsi:type="dcterms:W3CDTF">2016-03-01T06:37:44Z</dcterms:created>
  <dcterms:modified xsi:type="dcterms:W3CDTF">2016-09-26T11:29:09Z</dcterms:modified>
</cp:coreProperties>
</file>